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30" windowWidth="14910" windowHeight="7710"/>
  </bookViews>
  <sheets>
    <sheet name="MATRIZ GENERAL" sheetId="1" r:id="rId1"/>
    <sheet name="5.01.04 MOBILIARIO DE OFICINA" sheetId="2" r:id="rId2"/>
    <sheet name="5.01.04 EQUIPO DE OFICINA" sheetId="8" r:id="rId3"/>
    <sheet name="5.01.03 CENTRALES Y TELEFONOS" sheetId="3" r:id="rId4"/>
    <sheet name="5.01.03 EQUIPO DE COMUNICACION" sheetId="4" r:id="rId5"/>
    <sheet name="5.01.99 LINEA BLANCA" sheetId="9" r:id="rId6"/>
    <sheet name="5.01.05 EQUIPO COMPUTO" sheetId="6" r:id="rId7"/>
    <sheet name="5.01.07 PIZARRAS" sheetId="7" r:id="rId8"/>
  </sheets>
  <definedNames>
    <definedName name="_xlnm._FilterDatabase" localSheetId="4" hidden="1">'5.01.03 EQUIPO DE COMUNICACION'!$A$8:$I$41</definedName>
    <definedName name="_xlnm._FilterDatabase" localSheetId="2" hidden="1">'5.01.04 EQUIPO DE OFICINA'!$A$7:$I$53</definedName>
    <definedName name="_xlnm._FilterDatabase" localSheetId="1" hidden="1">'5.01.04 MOBILIARIO DE OFICINA'!$A$7:$I$100</definedName>
    <definedName name="_xlnm._FilterDatabase" localSheetId="6" hidden="1">'5.01.05 EQUIPO COMPUTO'!$A$7:$H$26</definedName>
    <definedName name="_xlnm.Print_Titles" localSheetId="3">'5.01.03 CENTRALES Y TELEFONOS'!$1:$8</definedName>
    <definedName name="_xlnm.Print_Titles" localSheetId="4">'5.01.03 EQUIPO DE COMUNICACION'!$1:$8</definedName>
    <definedName name="_xlnm.Print_Titles" localSheetId="2">'5.01.04 EQUIPO DE OFICINA'!$1:$7</definedName>
    <definedName name="_xlnm.Print_Titles" localSheetId="1">'5.01.04 MOBILIARIO DE OFICINA'!$1:$7</definedName>
    <definedName name="_xlnm.Print_Titles" localSheetId="6">'5.01.05 EQUIPO COMPUTO'!$1:$7</definedName>
    <definedName name="_xlnm.Print_Titles" localSheetId="0">'MATRIZ GENERAL'!$1:$6</definedName>
  </definedNames>
  <calcPr calcId="125725"/>
</workbook>
</file>

<file path=xl/calcChain.xml><?xml version="1.0" encoding="utf-8"?>
<calcChain xmlns="http://schemas.openxmlformats.org/spreadsheetml/2006/main">
  <c r="D8" i="9"/>
  <c r="D9"/>
  <c r="D10"/>
  <c r="D11"/>
  <c r="D12"/>
  <c r="D21"/>
  <c r="D22"/>
  <c r="D23"/>
  <c r="D24"/>
  <c r="D25"/>
  <c r="D26"/>
  <c r="D27"/>
  <c r="D28"/>
  <c r="D29"/>
  <c r="D30"/>
  <c r="E31"/>
  <c r="E32"/>
  <c r="E33"/>
  <c r="E34"/>
  <c r="E35"/>
  <c r="E36"/>
  <c r="E37"/>
  <c r="E38"/>
  <c r="E53" i="8"/>
  <c r="E52"/>
  <c r="E51"/>
  <c r="E50"/>
  <c r="E49"/>
  <c r="E48"/>
  <c r="E47"/>
  <c r="E46"/>
  <c r="E45"/>
  <c r="E44"/>
  <c r="E43"/>
  <c r="E42"/>
  <c r="E41"/>
  <c r="E40"/>
  <c r="E39"/>
  <c r="E38"/>
  <c r="E37"/>
  <c r="E36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D94" i="2"/>
  <c r="D95"/>
  <c r="D96"/>
  <c r="D97"/>
  <c r="D98"/>
  <c r="D99"/>
  <c r="D100"/>
  <c r="D93"/>
  <c r="C10" i="7"/>
  <c r="C11"/>
  <c r="C12"/>
  <c r="C13"/>
  <c r="C9"/>
  <c r="C60" i="1"/>
  <c r="C276"/>
  <c r="C187"/>
  <c r="E84" i="2"/>
  <c r="E69"/>
  <c r="E67"/>
  <c r="E66"/>
  <c r="C272" i="1"/>
  <c r="C237"/>
  <c r="C54"/>
  <c r="C53"/>
  <c r="C50"/>
  <c r="C37"/>
  <c r="C34"/>
  <c r="C30"/>
  <c r="C29"/>
  <c r="E91" i="2"/>
  <c r="E92"/>
  <c r="E90"/>
  <c r="E89"/>
  <c r="E64"/>
  <c r="E65"/>
  <c r="E68"/>
  <c r="E70"/>
  <c r="E71"/>
  <c r="E72"/>
  <c r="E73"/>
  <c r="E74"/>
  <c r="E75"/>
  <c r="E76"/>
  <c r="E77"/>
  <c r="E78"/>
  <c r="E79"/>
  <c r="E80"/>
  <c r="E81"/>
  <c r="E82"/>
  <c r="E83"/>
  <c r="E85"/>
  <c r="E86"/>
  <c r="E87"/>
  <c r="E88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</calcChain>
</file>

<file path=xl/sharedStrings.xml><?xml version="1.0" encoding="utf-8"?>
<sst xmlns="http://schemas.openxmlformats.org/spreadsheetml/2006/main" count="2595" uniqueCount="530">
  <si>
    <t>Detalle</t>
  </si>
  <si>
    <t xml:space="preserve">Monto Estimado </t>
  </si>
  <si>
    <t>Programa</t>
  </si>
  <si>
    <t>Fecha carga de solicitud de pedido</t>
  </si>
  <si>
    <t>Unidad Solicitante</t>
  </si>
  <si>
    <t>Fecha estimada inicio</t>
  </si>
  <si>
    <t>ARDS Suroeste</t>
  </si>
  <si>
    <t>SERVICIOS DE INGENIERIA 1.04.03</t>
  </si>
  <si>
    <t>ARDS Huetar Norte</t>
  </si>
  <si>
    <t>Consultoria para inspección de obras y valoración de sistemas eléctricos de las edificaciones  para la instalación de A/C y otros.</t>
  </si>
  <si>
    <t>Análisis de agua potable.</t>
  </si>
  <si>
    <t>ARDS Alajuela</t>
  </si>
  <si>
    <t>Servicios profesionales de ingeniería para las Tiendas nuevas en el Aeropuerto Juan Santamaria.</t>
  </si>
  <si>
    <t>Dirección Empresas Comerciales</t>
  </si>
  <si>
    <t>SERVICIOS CIENCIAS ECONOMICAS-SOCIALES 1.04.04</t>
  </si>
  <si>
    <t>Contratación de Diagnósticos Regionales</t>
  </si>
  <si>
    <t>Planificación Institucional</t>
  </si>
  <si>
    <t xml:space="preserve">Consultoría anual por Auditoría Financiera y certificados de inventarios </t>
  </si>
  <si>
    <t>Diseño, desarrollo e implementación de un sistema de gestión del desempeño, rendimiento e incentivos</t>
  </si>
  <si>
    <t>Actividades Centrales</t>
  </si>
  <si>
    <t>Desarrollo Humano</t>
  </si>
  <si>
    <t>Igualdad  Equidad de Género</t>
  </si>
  <si>
    <t>Gerencia General</t>
  </si>
  <si>
    <t>Auditoria e Informe Resultados y Ejecución Presupuestaria</t>
  </si>
  <si>
    <t>Asesoría Implementación de NICSP</t>
  </si>
  <si>
    <t xml:space="preserve">Unidad de Contabilidad </t>
  </si>
  <si>
    <t>Servicios Generales</t>
  </si>
  <si>
    <t>OTROS SERVICIOS GESTION APOYO 1.04.99</t>
  </si>
  <si>
    <t>SINAIS</t>
  </si>
  <si>
    <t>Subgerencia Desarrollo Social</t>
  </si>
  <si>
    <t>SERVICIOS MEDICOS LABORATORIO 1.04.01</t>
  </si>
  <si>
    <t>Pruebas microbiológicas</t>
  </si>
  <si>
    <t>Servicios de laboratorio análisis químicos</t>
  </si>
  <si>
    <t>Donaciones</t>
  </si>
  <si>
    <t xml:space="preserve">Estudios de laboratorio </t>
  </si>
  <si>
    <t xml:space="preserve">Area de Proveeduría Institucional </t>
  </si>
  <si>
    <t>Citologías vaginales y del pene, Biopsias, exámenes de laboratorio</t>
  </si>
  <si>
    <t>SERVICIOS JURIDICOS 1.04.02</t>
  </si>
  <si>
    <t>Abogado y notario externo para Consejo Directivo</t>
  </si>
  <si>
    <t>Secretaria Consejo Directivo</t>
  </si>
  <si>
    <t>Asesoría Jurídica</t>
  </si>
  <si>
    <t xml:space="preserve">Contratación de abogados </t>
  </si>
  <si>
    <t>Peritaje de fincas</t>
  </si>
  <si>
    <t>SERVICIOS DESARROLLO SISTEMAS INFORMATICOS 1.04.05</t>
  </si>
  <si>
    <t xml:space="preserve"> </t>
  </si>
  <si>
    <t>Consultoria para los diseños de la Unidad Local de Los Chiles-Región Huetar Norte</t>
  </si>
  <si>
    <t>Bienestar y Promoción Familiar</t>
  </si>
  <si>
    <t>Consultorías para estudios eléctricos y mecánicos para la instalación de equipos especiales y otras remodelaciones menores a realizar en las oficinas regionales del IMAS</t>
  </si>
  <si>
    <t xml:space="preserve">Inspección de obras de construcción del sistema de ventilación Edificio Central </t>
  </si>
  <si>
    <t>Evaluación de Servicios del Programa de Bienestar y Promoción Familiar</t>
  </si>
  <si>
    <t>Contratación para Servicios Técnicos en archivo de beneficiarios</t>
  </si>
  <si>
    <t>MANTENIMIENTO EDIFICIOS LOCALES 1.08.01</t>
  </si>
  <si>
    <t>Adquisición e instalación de motor eléctrico</t>
  </si>
  <si>
    <t>Pintura General del Edificio del Area Regional Desarrollo Social Cartago</t>
  </si>
  <si>
    <t>ARDS Cartago</t>
  </si>
  <si>
    <t>Instalación de paredes móviles</t>
  </si>
  <si>
    <t>INSTITUTO MIXTO DE AYUDA SOCIAL</t>
  </si>
  <si>
    <t>ÁREA DE PROVEEDURÍA INSTITUCIONAL</t>
  </si>
  <si>
    <t>CUDRO N° 1</t>
  </si>
  <si>
    <t>Cantidad</t>
  </si>
  <si>
    <t>Partida</t>
  </si>
  <si>
    <t>Monto Estimado Unitario</t>
  </si>
  <si>
    <t>Estimado total</t>
  </si>
  <si>
    <t>ARDS Noreste</t>
  </si>
  <si>
    <t>CUDRO N° 2</t>
  </si>
  <si>
    <t>5.01.03</t>
  </si>
  <si>
    <t>Teléfonos inalámbricos</t>
  </si>
  <si>
    <t>Central Telefónica</t>
  </si>
  <si>
    <t>ARDS Huetar Atlántica (Limón)</t>
  </si>
  <si>
    <t>Teléfonos</t>
  </si>
  <si>
    <t>Diadema (manos libre para la Central Telefónica</t>
  </si>
  <si>
    <t xml:space="preserve">Central Telefónica </t>
  </si>
  <si>
    <t>Teléfonos compatibles con central telefónica</t>
  </si>
  <si>
    <t>ARDS Chorotega (Guanacaste)</t>
  </si>
  <si>
    <t>Teléfono diadema</t>
  </si>
  <si>
    <t>Avancemos</t>
  </si>
  <si>
    <t>Contratación de una Política Externa de Igualdad y Equidad de Género</t>
  </si>
  <si>
    <t>Contratación  de Auditoria Externa para los Estados Financieros del IMAS para el periodo 01 enero al 31 diciembre 2013</t>
  </si>
  <si>
    <t>Adquisición de una nueva herramienta para la administración de riesgos</t>
  </si>
  <si>
    <t>Tecnologías de Información</t>
  </si>
  <si>
    <t>Software para programación, seguimiento, evaluación objetivos, resultados, indicadores y metas institucionales</t>
  </si>
  <si>
    <t>Desarrollo de Portal Administrativo</t>
  </si>
  <si>
    <t>SERVICIOS GENERALES 1.04.06</t>
  </si>
  <si>
    <t>Traslado del Archivo Central</t>
  </si>
  <si>
    <t>Servicio de monitoreo de alarmas</t>
  </si>
  <si>
    <t>Contratación de Agentes de Servicio</t>
  </si>
  <si>
    <t>Administración Tributaria</t>
  </si>
  <si>
    <t>BIENES INTANGIBLES 5.99.03</t>
  </si>
  <si>
    <t>Adquisición de Licencias SAP Business Objects</t>
  </si>
  <si>
    <t>Licencia de software para calificar pruebas psicométricas</t>
  </si>
  <si>
    <t xml:space="preserve">Teléfono inalámbrico </t>
  </si>
  <si>
    <t>Organo Director</t>
  </si>
  <si>
    <t>Planeamiento Institucional</t>
  </si>
  <si>
    <t>Central Telefónica de 5 troncales</t>
  </si>
  <si>
    <t>Red de Cuido</t>
  </si>
  <si>
    <t>Diadema telefónica inalámbrica</t>
  </si>
  <si>
    <t>Proveeduría Institucional</t>
  </si>
  <si>
    <t>Aparatos teléfonicos</t>
  </si>
  <si>
    <t>Auditoría Interna</t>
  </si>
  <si>
    <t>Auditoría</t>
  </si>
  <si>
    <t>Empresas Comerciales</t>
  </si>
  <si>
    <t>ADQUISICIÓN DE EQUIPO DE COMUNICACIÓN</t>
  </si>
  <si>
    <t>Video beam</t>
  </si>
  <si>
    <t>ARDS Heredia</t>
  </si>
  <si>
    <t>ARDS Brunca</t>
  </si>
  <si>
    <t xml:space="preserve">ARDS Huetar Norte </t>
  </si>
  <si>
    <t>Cámara fotográfica</t>
  </si>
  <si>
    <t>5.01.99</t>
  </si>
  <si>
    <t>ARDS Huetar Atlántica</t>
  </si>
  <si>
    <t>Cámara de video y/o televisión</t>
  </si>
  <si>
    <t>Contraloría de Servicios</t>
  </si>
  <si>
    <t>Fax</t>
  </si>
  <si>
    <t>Pantalla para proyector</t>
  </si>
  <si>
    <t>Pantalla alfanumérica</t>
  </si>
  <si>
    <t>ARDS Chorotega</t>
  </si>
  <si>
    <t>ARDS Puntarenas</t>
  </si>
  <si>
    <t>Pantalla de TV</t>
  </si>
  <si>
    <t>Seguimiento y Evaluación Programas Sociales</t>
  </si>
  <si>
    <t>EDIFICIOS 5.02.01</t>
  </si>
  <si>
    <t>Construcción de las obras del Edificio Anexo del Área Regional de Desarrollo Social de Cartago</t>
  </si>
  <si>
    <t>Construcción de las obras del edificio de la Unidad Local de Desarrollo Social de San Ramón</t>
  </si>
  <si>
    <t>OTRAS CONSTRUCCIONES 5.02.99</t>
  </si>
  <si>
    <t>Construcción de las obras de remodelación del edificio de la Unidad Local de Desarrollo Social de Sarapiquí</t>
  </si>
  <si>
    <t>Red Eléctrica ARDS de Alajuela</t>
  </si>
  <si>
    <t>Plataforma de Servicios</t>
  </si>
  <si>
    <t>MANTENIMIENTO  REPARACION EQUIPO COMPUTO SISTEMAS 1.08.08</t>
  </si>
  <si>
    <t>Mantenimiento servidores SUN</t>
  </si>
  <si>
    <t>Actualización y mantenimiento anual DB Artisan y Rapid SQL</t>
  </si>
  <si>
    <t>Actualización Web Sense</t>
  </si>
  <si>
    <t>Actualización Check Point/Software de seguridad</t>
  </si>
  <si>
    <t>Actualización antivirus</t>
  </si>
  <si>
    <t>Mantenimiento SPSS</t>
  </si>
  <si>
    <t>Renovación y actualización de licencias actuales de licencias SAP Business Objects</t>
  </si>
  <si>
    <t>Soporte y mantenimiento de la herramienta SYNERGY</t>
  </si>
  <si>
    <t>Unidad de Control Interno</t>
  </si>
  <si>
    <t>Soporte y mantenimiento de la herramienta ERA (SEVRI)</t>
  </si>
  <si>
    <t>Evaluación de riesgos de incendios y seguridad humana</t>
  </si>
  <si>
    <t xml:space="preserve">Contratación de servicios profesionales en Derecho para asistir a la Auditoria Interna en la realizacíón de estudios de Auditoria </t>
  </si>
  <si>
    <t>Auditoria Interna</t>
  </si>
  <si>
    <t>Mejoras al sistema de punto de ventas</t>
  </si>
  <si>
    <t>Programa Empresas Comerciales</t>
  </si>
  <si>
    <t>Area Empresas Comerciales</t>
  </si>
  <si>
    <t xml:space="preserve">INSTITUTO MIXTO DE AYUDA SOCIAL </t>
  </si>
  <si>
    <t>AREA DE PROVEEDURIA INSTITUCIONAL</t>
  </si>
  <si>
    <t>PROGRAMA DE ADQUISICIONES</t>
  </si>
  <si>
    <t>Equipo de Comunicación 5.01.03</t>
  </si>
  <si>
    <t>ALQUILER DE EQUIPO DE COMPUTO 1.01.03</t>
  </si>
  <si>
    <t>Arrendamiento de 8 computadoras y 11 portátiles</t>
  </si>
  <si>
    <t>Tecnologías Información</t>
  </si>
  <si>
    <t xml:space="preserve">Arrendamiento de 7 computadoreas y 1 portátil </t>
  </si>
  <si>
    <t xml:space="preserve">Auditoria </t>
  </si>
  <si>
    <t>Auditoria</t>
  </si>
  <si>
    <t>Servicio de recarga de extintores</t>
  </si>
  <si>
    <t>Servicio de Master Lex</t>
  </si>
  <si>
    <t>Servidor para servicio Web Sense</t>
  </si>
  <si>
    <t xml:space="preserve">Tecnologías de Información </t>
  </si>
  <si>
    <t>Switch para redes de datos</t>
  </si>
  <si>
    <t>UPS Oficinas Centrales</t>
  </si>
  <si>
    <t>Memoria RAM Servidor M 4000</t>
  </si>
  <si>
    <t>Discos Duros para Unidad SAN HITACHI</t>
  </si>
  <si>
    <t>EQUIPO SANITARIO, LABORATORIO INVESTIGACION 5.01.06</t>
  </si>
  <si>
    <t>Transformador de pared y equipo de diagnóstico con dos cabezas</t>
  </si>
  <si>
    <t>Simulador módulo examen de mamas</t>
  </si>
  <si>
    <t>Luxómetro</t>
  </si>
  <si>
    <t>Sonómetro</t>
  </si>
  <si>
    <t>EQUIPO  EDUCATIVO RECREATIVO Y DEPORT 5.01.07</t>
  </si>
  <si>
    <t>Pizarra de vidrio</t>
  </si>
  <si>
    <t>MAQUINARIA Y EQUIPO DIVERSO  5.01.99</t>
  </si>
  <si>
    <t>Dispositivo de seguridad para puerta Tesorería</t>
  </si>
  <si>
    <t xml:space="preserve">Dispositivo de seguridad para puerta Proveeduría </t>
  </si>
  <si>
    <t>Area de Proveeduría</t>
  </si>
  <si>
    <t>Unidad Tesorería</t>
  </si>
  <si>
    <t xml:space="preserve">GPS </t>
  </si>
  <si>
    <t xml:space="preserve">Red de  Cuido </t>
  </si>
  <si>
    <t>Extractor de aire</t>
  </si>
  <si>
    <t>Caja fuerte resguardo de respaldo</t>
  </si>
  <si>
    <t xml:space="preserve">Tecnologías Información </t>
  </si>
  <si>
    <t xml:space="preserve">Extintores </t>
  </si>
  <si>
    <t xml:space="preserve">Construcción de obras de remodelación plantel Transportes y Archivo Central </t>
  </si>
  <si>
    <t>Construcción  obras de remodelación edificio Casa Rotonda</t>
  </si>
  <si>
    <t>ok</t>
  </si>
  <si>
    <t>Construccion de la escalera de emergencia edificio central</t>
  </si>
  <si>
    <t>Reparaciones, mejoras y mantenimiento preventivo de las instalaciones</t>
  </si>
  <si>
    <t>Mantenimiento preventivo y reparación de oficinas del edificio del ARDS Noreste y locales de las Unidades Locales de Desarrollo Social</t>
  </si>
  <si>
    <t>Contratación de Servicios para trabajos menores de mantenimiento, reparaciones y remodelaciones</t>
  </si>
  <si>
    <t>Reparación y mantenimiento de edificio ARDS Alajuela y Unidades Locales:  Grecia y San Ramón</t>
  </si>
  <si>
    <t>Mantenimiento preventivo y correctivo de los edificios</t>
  </si>
  <si>
    <t>Mantenimiento preventivo y reparaciones varias ARDS Chorotega</t>
  </si>
  <si>
    <t>Mantenimiento preventivo y reparaciones varias ARDS Huetar Atlántica</t>
  </si>
  <si>
    <t>Mantenimiento de edificios, locales y otros</t>
  </si>
  <si>
    <t>Previsión para el desarrollo de sistemas imprevistos</t>
  </si>
  <si>
    <t>Mantenimiento general Edificio Central, Anexo y oficinas cercanas al nivel central</t>
  </si>
  <si>
    <t>Mantenimiento y reparación de ascensores</t>
  </si>
  <si>
    <t>MANTENIMIENTO REPARACION MAQUINARIA EQUIPO PRODUCCION 1.08.04</t>
  </si>
  <si>
    <t>Mantenimiento Sistema Hidroneumático (bomba de agua y tanque)</t>
  </si>
  <si>
    <t>Mantenimiento Planta Eléctrica</t>
  </si>
  <si>
    <t>MANTENIMIENTO REPARACION EQUIPO TRANSPORTE 1.08.05</t>
  </si>
  <si>
    <t>Mantenimiento preventivo y correctivo de la flotilla asignada a nivel central</t>
  </si>
  <si>
    <t>Mantenimiento montacargas</t>
  </si>
  <si>
    <t>MANTENIMIENTO REPARACION EQUIPO COMUNICACIÓN 1.08.06</t>
  </si>
  <si>
    <t>Reparación y mantenimiento del Sistema Telefónico</t>
  </si>
  <si>
    <t>Reparación y mantenimiento Equipo de Grabación</t>
  </si>
  <si>
    <t>Mantenimiento equipo de voceo y sonido ambiente</t>
  </si>
  <si>
    <t>Reparación y mantenimiento equipos de proyección, video beam, cámara fotográfica</t>
  </si>
  <si>
    <t>Mantenimiento de fax y fotocopiadora</t>
  </si>
  <si>
    <t>Unidad de Tesorería</t>
  </si>
  <si>
    <t>Mantenimiento y reparación central telefónica</t>
  </si>
  <si>
    <t>MANTENIMIENTO REPARACION EQUIPO MOBILIARIO OFICINA 1.08.07</t>
  </si>
  <si>
    <t>Mantenimiento y reparación de aires acondicionados</t>
  </si>
  <si>
    <t xml:space="preserve">Mantenimiento de la fotocopiadora </t>
  </si>
  <si>
    <t>Reparación de mobiliario y equipo de oficina</t>
  </si>
  <si>
    <t>Impresoras Láser Medio Volumen</t>
  </si>
  <si>
    <t>Impresora Inyección de tinta</t>
  </si>
  <si>
    <t>Impresora multifuncional</t>
  </si>
  <si>
    <t>Impresora Láser a color</t>
  </si>
  <si>
    <t>Impresoras portátiles</t>
  </si>
  <si>
    <t>Previsión para la adquisición de discos duros</t>
  </si>
  <si>
    <t>Previsión para la adquisición de monitores</t>
  </si>
  <si>
    <t>Repuestos y accesorios</t>
  </si>
  <si>
    <t>INSTALACIONES 5.02.07</t>
  </si>
  <si>
    <t>Instalación de circuitos eléctricos adicionales dedicados en los lugares a ubicar equipos especiales</t>
  </si>
  <si>
    <t>Instalación eléctrica para ups edificio Oficinas Centrales</t>
  </si>
  <si>
    <t>Construcción de nuevo muro en la colindancia sur y cambio de portón de acceso al parqueo del Edificio Central</t>
  </si>
  <si>
    <t>Construcción de Sistema de Ventilación forzada para varios espacios en el Edificio Central</t>
  </si>
  <si>
    <t>Remodelación Sala de Sesiones del Consejo Directivo</t>
  </si>
  <si>
    <t xml:space="preserve">Servicios de reparación de oficinas </t>
  </si>
  <si>
    <t>Previsión para mantenimiento y reparación oficinas y tiendas</t>
  </si>
  <si>
    <t>Area de Empresas Comerciales</t>
  </si>
  <si>
    <t>Servicios Profesionales de ingeniería requeridos para la tienda Depósito Libre Comercial de Golfito</t>
  </si>
  <si>
    <t>Mantenimiento Aire Acondicionado</t>
  </si>
  <si>
    <t>Programa de Empresas Comerciales</t>
  </si>
  <si>
    <t>Soporte Técnico de Cómputo</t>
  </si>
  <si>
    <t>Licencias SAP</t>
  </si>
  <si>
    <t>Unidad de potencia ininterrumpida (ups)</t>
  </si>
  <si>
    <t>Áreas Desarrollo Social</t>
  </si>
  <si>
    <t xml:space="preserve">Pizarra acrílica </t>
  </si>
  <si>
    <t>ARDS Huetar Atlantica</t>
  </si>
  <si>
    <t>Garantías ambientales de los proyectos de infraestructura</t>
  </si>
  <si>
    <t>Mantenimiento,Equipo y programas diversos</t>
  </si>
  <si>
    <t>Planeamiento</t>
  </si>
  <si>
    <t>DVD</t>
  </si>
  <si>
    <t>Mezcladora de videos y accesorios</t>
  </si>
  <si>
    <t>Sistema de audio portatil con accesorios</t>
  </si>
  <si>
    <t>Archivo metálico</t>
  </si>
  <si>
    <t>Biblioteca metálica</t>
  </si>
  <si>
    <t>Escritorio</t>
  </si>
  <si>
    <t>Estación trabajo en "L"</t>
  </si>
  <si>
    <t>Estantes metálicos</t>
  </si>
  <si>
    <t>Mesa de reuniones</t>
  </si>
  <si>
    <t>Armario</t>
  </si>
  <si>
    <t>Mesa para archivo</t>
  </si>
  <si>
    <t>Mesa para reuniones</t>
  </si>
  <si>
    <t>Mueble para computo</t>
  </si>
  <si>
    <t>Silla ergonómica</t>
  </si>
  <si>
    <t>Destructora de papel</t>
  </si>
  <si>
    <t>Estación de trabajo</t>
  </si>
  <si>
    <t>Pupitres</t>
  </si>
  <si>
    <t>Aire acondicionado</t>
  </si>
  <si>
    <t>Archivo de seguridad</t>
  </si>
  <si>
    <t>Encuadernadora</t>
  </si>
  <si>
    <t>Mueble aéreo</t>
  </si>
  <si>
    <t>Silla tosca</t>
  </si>
  <si>
    <t>Archivo móvil</t>
  </si>
  <si>
    <t>Mesa plegable</t>
  </si>
  <si>
    <t>Silla plegable metálica</t>
  </si>
  <si>
    <t>Archivo de dos gavetas</t>
  </si>
  <si>
    <t>Armario metálico</t>
  </si>
  <si>
    <t>Engrapadora eléctrica</t>
  </si>
  <si>
    <t>Abanico pie</t>
  </si>
  <si>
    <t>Bancas tipo escaño</t>
  </si>
  <si>
    <t>Destructora de papel para trabajo pesado</t>
  </si>
  <si>
    <t>Mesa para impresora</t>
  </si>
  <si>
    <t>Abanico de torre</t>
  </si>
  <si>
    <t>Bienestar y Promoción Social</t>
  </si>
  <si>
    <t>ARDS Limón</t>
  </si>
  <si>
    <t>Área Acción Social Admnistración Instituciones</t>
  </si>
  <si>
    <t>Seguimiento Evaluación Programas Sociales</t>
  </si>
  <si>
    <t>Fotocopiadora multifuncional</t>
  </si>
  <si>
    <t>Credenza para SGSA</t>
  </si>
  <si>
    <t>Muebles aéreos</t>
  </si>
  <si>
    <t>Archivo para discos compactos</t>
  </si>
  <si>
    <t>Reloj de pared</t>
  </si>
  <si>
    <t>Silla para reuniones</t>
  </si>
  <si>
    <t>Biblioteca de madera</t>
  </si>
  <si>
    <t>Gabinete para rack</t>
  </si>
  <si>
    <t>Subgerencia Soporte Administrativo</t>
  </si>
  <si>
    <t>Subgerencia Gestión Recuros</t>
  </si>
  <si>
    <t>Asesoria Jurídica</t>
  </si>
  <si>
    <t>Planificación</t>
  </si>
  <si>
    <t>Consejo Diretivo</t>
  </si>
  <si>
    <t>Administración Financiera</t>
  </si>
  <si>
    <t>Contabilidad</t>
  </si>
  <si>
    <t>Proveeduría</t>
  </si>
  <si>
    <t>Sinais</t>
  </si>
  <si>
    <t>Unidad Genero</t>
  </si>
  <si>
    <t>Grabadora digital</t>
  </si>
  <si>
    <t>Bancos giratorios</t>
  </si>
  <si>
    <t>Deshumedecedor</t>
  </si>
  <si>
    <t>Extintores</t>
  </si>
  <si>
    <t>Refrigeradora</t>
  </si>
  <si>
    <t>Detector de humo</t>
  </si>
  <si>
    <t>Mesa con rodines</t>
  </si>
  <si>
    <t>Juego de sala</t>
  </si>
  <si>
    <t>Dispensador agua</t>
  </si>
  <si>
    <t>Mueble microondas</t>
  </si>
  <si>
    <t>Maquina lavado</t>
  </si>
  <si>
    <t>Microondas</t>
  </si>
  <si>
    <t>Locker</t>
  </si>
  <si>
    <t>Adquisición de llantas vehículos nivel central</t>
  </si>
  <si>
    <t>Compra de repuesto para montacargas</t>
  </si>
  <si>
    <t>Compra de repuestos y accesorios</t>
  </si>
  <si>
    <t>Adquisición de llantas vehículos Areas Regionales de Desarrollo Social</t>
  </si>
  <si>
    <t>INFORMACION 1.03.01</t>
  </si>
  <si>
    <t xml:space="preserve">Contar con el perifoneo de las actividades como mecanismo de información </t>
  </si>
  <si>
    <t>Brochures</t>
  </si>
  <si>
    <t xml:space="preserve">Informar a las autoridades de Gobierno, privadas y población en general los movimientos institucionales en cuanto a reglamentos, leyes y decretos. </t>
  </si>
  <si>
    <t>Publicaciones Institucionales</t>
  </si>
  <si>
    <t>Presidencia Ejecutiva</t>
  </si>
  <si>
    <t>Brochures Informativos</t>
  </si>
  <si>
    <t>Arte, Diseño e Impresión de un folleto informativo sobre la Unidad de Igualdad y Equidad de Género</t>
  </si>
  <si>
    <t>Impresos Concurso Buenas Prácticas</t>
  </si>
  <si>
    <t>Material informativo sobre Plan de Gestion Ambiental Institucional</t>
  </si>
  <si>
    <t>Impresión de desplegables</t>
  </si>
  <si>
    <t>Publicación de Reglamento Org y Func. Auditoría</t>
  </si>
  <si>
    <t>Anuncio en periodicos</t>
  </si>
  <si>
    <t>Red Nacional de Cuido y Desarrollo Infantil</t>
  </si>
  <si>
    <t>Igualdad y Equidad de Género</t>
  </si>
  <si>
    <t>Area de Proveeduría Institucional</t>
  </si>
  <si>
    <t>PUBLICIDAD Y PROPAGANDA 1.03.02</t>
  </si>
  <si>
    <t>Materiales de Apoyo, propaganda y publicitarios de apoyo a la gestión de ferias Ciudadanas y fortalecer las actividades en pro de los servicios</t>
  </si>
  <si>
    <t xml:space="preserve">Informar a la población objetivo y a la opinión pública  la labor social que realiza el IMAS. </t>
  </si>
  <si>
    <t>Pautas publicitarias y otros</t>
  </si>
  <si>
    <t>Contraloria de Servicios</t>
  </si>
  <si>
    <t>Campaña informativa al personal de la Institución sobre el tema de Igualdad y Equidad de Genero</t>
  </si>
  <si>
    <t>Pines, lapiceros, llaveros u otros artículos promocionales</t>
  </si>
  <si>
    <t>Artículos promocionales</t>
  </si>
  <si>
    <t>Gastos por servicio de publicidad y propaganda que incluye: anuncios, cuñas, avisos, patrocinios, preparación de guiones y documentales de cáracter comercial, etc.</t>
  </si>
  <si>
    <t>Control Interno</t>
  </si>
  <si>
    <t>Subgerencia de Gestión de Recursos</t>
  </si>
  <si>
    <t>Direcciòn Empresas Comerciales</t>
  </si>
  <si>
    <t>Compra de tòner</t>
  </si>
  <si>
    <t>PRODUCTOS DE PAPEL, CARTON E IMPRESOS 2.99.03</t>
  </si>
  <si>
    <t>Compra de cajas de carton para empaque</t>
  </si>
  <si>
    <t>TEXTILES Y VESTUARIOS 2.99.04</t>
  </si>
  <si>
    <t>Uniformes para el personal de ventas</t>
  </si>
  <si>
    <t>OTROS UTILES, MATERIALES Y SUMINISTROS DIVERSOS 2.99.99</t>
  </si>
  <si>
    <t>Compra de bolsas de plàstico.</t>
  </si>
  <si>
    <t xml:space="preserve">Adquisiciòn camisetas </t>
  </si>
  <si>
    <t>Bienestar y Promociòn Social</t>
  </si>
  <si>
    <t>Evaluaciòn y Seguimiento</t>
  </si>
  <si>
    <t>ACTIVIDADES PROTOCOLARIAS Y SOCIALES 1.07.02</t>
  </si>
  <si>
    <t>Subgerencia Gestiòn Recursos</t>
  </si>
  <si>
    <t>Ferias de microempresarios apoyadas por el IMAS</t>
  </si>
  <si>
    <t>Àrea Proveedurìa Institucional</t>
  </si>
  <si>
    <t>UTILES Y MATERIALES DE OFICINA Y COMPUTO 2.99.01</t>
  </si>
  <si>
    <t>Utiles varios de oficina</t>
  </si>
  <si>
    <t>Àrea Proveeduria Institucional</t>
  </si>
  <si>
    <t>UTILES Y MATERIALES MEDICO, HOSPITALARIO Y DE LA INVESTIGACIÒN 2.99.02</t>
  </si>
  <si>
    <t>Materiales medicos varios (agujas, guantes,cateter,jeringas)</t>
  </si>
  <si>
    <t>Impresiòn de formularios de cheques y comprobantes de ingreso</t>
  </si>
  <si>
    <t>Tesorerìa</t>
  </si>
  <si>
    <t>Papel bond, cajas de cartòn,fichas impresas,folder,carpetas</t>
  </si>
  <si>
    <t>Calcomania en adhesivo (Plan de Gestiòn Ambiental)</t>
  </si>
  <si>
    <t>Materiales y suministros varios (carpetas,calendarios,formularios)</t>
  </si>
  <si>
    <t>Paraguas y sombrillas (Plan Gestiòn Ambiental)</t>
  </si>
  <si>
    <t>Camisetas y gorras (Plan Gestiòn Ambiental)</t>
  </si>
  <si>
    <t>Carnet y otros</t>
  </si>
  <si>
    <t>Compra de toner</t>
  </si>
  <si>
    <t>REPUESTOS Y ACCESORIOS 2.04.02</t>
  </si>
  <si>
    <t xml:space="preserve">Empresas Comerciales </t>
  </si>
  <si>
    <t>Reparaciòn Sistema Hidroneumatico DEC</t>
  </si>
  <si>
    <t>Mantemiento vehiculos (correctivo-preventivo)</t>
  </si>
  <si>
    <t xml:space="preserve">Reparacion y mantenimiento de centrales telefonicas </t>
  </si>
  <si>
    <t xml:space="preserve">Reparacion mobiliario y equipo de oficina </t>
  </si>
  <si>
    <t>MANTENIMIENTO Y REPARACION DE OTROS EQUIPOS 1.08.99</t>
  </si>
  <si>
    <t>Mantenimiento de equipo de seguridad</t>
  </si>
  <si>
    <t xml:space="preserve">Router </t>
  </si>
  <si>
    <t>Horno microondas</t>
  </si>
  <si>
    <t>Publicidad en medios escritos</t>
  </si>
  <si>
    <t>Contrataciòn de servicios profesionales en ciencias sociales para asistir a la Auditoria Interna en la realizaciòn de estudios</t>
  </si>
  <si>
    <t>Reparacion menor de pared de comedor</t>
  </si>
  <si>
    <t>Mantenimiento vehiculo (correctivo-preventivo)</t>
  </si>
  <si>
    <t>Mantenimiento preventivo aires acondicionados</t>
  </si>
  <si>
    <t xml:space="preserve">Reparaciòn de impresoras </t>
  </si>
  <si>
    <t>Material divulgativo e informativo programa sociales</t>
  </si>
  <si>
    <t xml:space="preserve">Confecciòn de rotulos documentales e informacion para la poblacion objetivo </t>
  </si>
  <si>
    <t>Elaboracion de documentos diversos,brochures,boletines y otros</t>
  </si>
  <si>
    <t>Confeccion de rotulos para Unidades Locales</t>
  </si>
  <si>
    <t>Boletines,perifoneo</t>
  </si>
  <si>
    <t>Impresiòn brochures para ferias</t>
  </si>
  <si>
    <t>Publicaciones de reglamentos e instructivos</t>
  </si>
  <si>
    <t>Area Accion Social y Administracion Instituciones</t>
  </si>
  <si>
    <t xml:space="preserve">Confeccion de brochures y otros </t>
  </si>
  <si>
    <t>Seguimiento y evaluacion Programas sociales</t>
  </si>
  <si>
    <t>Confeccion de brochures informativos</t>
  </si>
  <si>
    <t>Formulacion de Proyectos</t>
  </si>
  <si>
    <t>Confeccion de banners</t>
  </si>
  <si>
    <t>Bienestar y Promocion Familiar</t>
  </si>
  <si>
    <t>Anuncios y avisos de comunicación masiva</t>
  </si>
  <si>
    <t>Confeccion de mantas,banners y vallas publicitarias</t>
  </si>
  <si>
    <t xml:space="preserve">Confeccion de mantas,banners </t>
  </si>
  <si>
    <t>ARDS Huetar Brunca</t>
  </si>
  <si>
    <t>Seguimiento y evaluacion de programas</t>
  </si>
  <si>
    <t>Confeccion de banners y folletos de avancemos</t>
  </si>
  <si>
    <t>Tecnologias Informacion</t>
  </si>
  <si>
    <t>Telefonos inalambricos</t>
  </si>
  <si>
    <t>Area Accion Social Administración de Instituciones</t>
  </si>
  <si>
    <t>Telefono convencional</t>
  </si>
  <si>
    <t>Butaca</t>
  </si>
  <si>
    <t>Sumadora</t>
  </si>
  <si>
    <t>Perforadora</t>
  </si>
  <si>
    <t>Cambiador de pañales</t>
  </si>
  <si>
    <t>Carrito para traslado de expedientes</t>
  </si>
  <si>
    <t xml:space="preserve">Caja fuerte  </t>
  </si>
  <si>
    <t>Detectores de humo</t>
  </si>
  <si>
    <t xml:space="preserve">Avancemos </t>
  </si>
  <si>
    <t>Mantenimiento preventivo y reparaciones varias ARDS Puntarenas</t>
  </si>
  <si>
    <t>Mantenimiento de la casa de la rotonda</t>
  </si>
  <si>
    <t xml:space="preserve">Pintura de la oficina de avancemos </t>
  </si>
  <si>
    <t xml:space="preserve">Mantenimiento planta electrica de emergencia </t>
  </si>
  <si>
    <t>Reparacion sistema hidroneumatico</t>
  </si>
  <si>
    <t>Bienestar y Promociòn Familiar</t>
  </si>
  <si>
    <t xml:space="preserve">Mantenimiento y reparacion de equipo </t>
  </si>
  <si>
    <t>ARDS Huetar Atlantico</t>
  </si>
  <si>
    <t>Mantenimiento video beam</t>
  </si>
  <si>
    <t>Mantenimiento fax</t>
  </si>
  <si>
    <t>Mantenimiento y reparacion mobiliario oficina</t>
  </si>
  <si>
    <t>Area Accion Social y Administracion de Instituciones</t>
  </si>
  <si>
    <t>Seguimiento y Evaluaciòn Programas Sociales</t>
  </si>
  <si>
    <t xml:space="preserve">Mantenimiento y reparacion de otros equipos  </t>
  </si>
  <si>
    <t>Formulacion de proyectos</t>
  </si>
  <si>
    <t xml:space="preserve">Servicios de Seguridad y Vigilancia </t>
  </si>
  <si>
    <t>Armado de estaciones de trabajo</t>
  </si>
  <si>
    <t xml:space="preserve">Fumigaciòn </t>
  </si>
  <si>
    <t xml:space="preserve">Estudio de vulnerabilidad </t>
  </si>
  <si>
    <t>Fumigaciòn</t>
  </si>
  <si>
    <t>Instalaciòn de pelicula de seguridad</t>
  </si>
  <si>
    <t>EQUIPO DE TRANSPORTES 5.01.02</t>
  </si>
  <si>
    <t>Compra de carretilla</t>
  </si>
  <si>
    <t>Subgerencia Gestion de Recursos</t>
  </si>
  <si>
    <t>Telèfono</t>
  </si>
  <si>
    <t xml:space="preserve">Telefonos </t>
  </si>
  <si>
    <t>Area Administrativa Financiera</t>
  </si>
  <si>
    <t>Telefonos</t>
  </si>
  <si>
    <t>Presupuesto</t>
  </si>
  <si>
    <t>Grabadora portatil</t>
  </si>
  <si>
    <t>Contraloria Servicios</t>
  </si>
  <si>
    <t>Auxiliar de escritorio</t>
  </si>
  <si>
    <t>Mueble tipo biblioteca</t>
  </si>
  <si>
    <t>Calculadora</t>
  </si>
  <si>
    <t>Calculadora cientifica</t>
  </si>
  <si>
    <t>Administracion Tributaria</t>
  </si>
  <si>
    <t>CANTIDAD</t>
  </si>
  <si>
    <t>Monto unitario</t>
  </si>
  <si>
    <t>Dispensador de especulo</t>
  </si>
  <si>
    <t>Contenedor de seguridad para desecho de agujas</t>
  </si>
  <si>
    <t>Nebulizador</t>
  </si>
  <si>
    <t>Coffemaker</t>
  </si>
  <si>
    <t>Proveeduria</t>
  </si>
  <si>
    <t>Administraciòn Tributaria</t>
  </si>
  <si>
    <t>Publicacion de edictos</t>
  </si>
  <si>
    <t>Publicacion en gaceta</t>
  </si>
  <si>
    <t>Proveeduria Institucional</t>
  </si>
  <si>
    <t>Publicacion concursos</t>
  </si>
  <si>
    <t>Presidencia</t>
  </si>
  <si>
    <t>Asesoria Juridica</t>
  </si>
  <si>
    <t>Subgerencia Gestion Recursos</t>
  </si>
  <si>
    <t xml:space="preserve">Planificacion </t>
  </si>
  <si>
    <t>Planificacion</t>
  </si>
  <si>
    <t>Administracion Financiera</t>
  </si>
  <si>
    <t xml:space="preserve">Compra e instalacion de persianas </t>
  </si>
  <si>
    <t xml:space="preserve">Compra de uniformes </t>
  </si>
  <si>
    <t>Fumigacion</t>
  </si>
  <si>
    <t xml:space="preserve">Proveeduria </t>
  </si>
  <si>
    <t>Servicio de tapiceria de mobiliario de oficina</t>
  </si>
  <si>
    <t>COMBUSTIBLES Y LUBRICANTES 2.01.01</t>
  </si>
  <si>
    <t xml:space="preserve">Combustibles  </t>
  </si>
  <si>
    <t>Combustibles</t>
  </si>
  <si>
    <t>Areas Regionales</t>
  </si>
  <si>
    <t>Lubricantes</t>
  </si>
  <si>
    <t xml:space="preserve">Instalacion de pila </t>
  </si>
  <si>
    <t>Foleador electrico</t>
  </si>
  <si>
    <t>Accion Social y Adm. Instituciones</t>
  </si>
  <si>
    <t>Percolador</t>
  </si>
  <si>
    <t>Segumiento y Evaluacion Programas</t>
  </si>
  <si>
    <t>EQUIPO PROGRAMAS DE COMPUTO  5.01.05</t>
  </si>
  <si>
    <t>Switch 16 puertos</t>
  </si>
  <si>
    <t>Enero a diciembre</t>
  </si>
  <si>
    <t>Reserva o previsión del gasto supeditado a demanda del bien o servicio</t>
  </si>
  <si>
    <t xml:space="preserve">Reubicación de aire acondicionado </t>
  </si>
  <si>
    <t>Marzo-Junio-Setiembre</t>
  </si>
  <si>
    <t>5.01.06</t>
  </si>
  <si>
    <t>Monto Unitario</t>
  </si>
  <si>
    <t>CUDRO N° 5</t>
  </si>
  <si>
    <t>ADQUISICIÓN EQUIPO DE COMPUTO 5.01.05</t>
  </si>
  <si>
    <t>CUDRO N° 6</t>
  </si>
  <si>
    <t>1 setiembre 2014</t>
  </si>
  <si>
    <t>14 setiembre 2014</t>
  </si>
  <si>
    <t>5.01.04</t>
  </si>
  <si>
    <t xml:space="preserve">Control Interno </t>
  </si>
  <si>
    <t xml:space="preserve">Planificación </t>
  </si>
  <si>
    <t xml:space="preserve">Area Administración Financiera </t>
  </si>
  <si>
    <t>Actividades Centrales 1.04.06</t>
  </si>
  <si>
    <t>TINTAS, PINTURAS Y DILUYENTES 2.01.04</t>
  </si>
  <si>
    <t>ADQUISICIÓN DE MOBILIARIO DE OFICINA 5.01.04</t>
  </si>
  <si>
    <t>ADQUISICIÓN DE EQUIPO DE OFICINA 5.01.04</t>
  </si>
  <si>
    <t>CUDRO N° 3</t>
  </si>
  <si>
    <t>ADQUISICIÓN DE CENTRALES Y TELEFONÍA 5.01.03</t>
  </si>
  <si>
    <t>ADQUISICIÓN DE LINEA BLANCA 5.01.99</t>
  </si>
  <si>
    <t>CUADRO N° 4</t>
  </si>
  <si>
    <t>CUDRO N° 7</t>
  </si>
  <si>
    <t>EQUIPO EDUCATIVO,RECREATIVO Y DEPORTIVO 5.01.07</t>
  </si>
  <si>
    <t xml:space="preserve">Mesa conferencia </t>
  </si>
  <si>
    <t xml:space="preserve">Mesa para reuniones  </t>
  </si>
  <si>
    <t xml:space="preserve">Mesa </t>
  </si>
  <si>
    <t>Mesa</t>
  </si>
  <si>
    <t>01 marzo- 15 junio-10  setiembre-  01 diciembre</t>
  </si>
  <si>
    <t xml:space="preserve">compra trimestral adquirida con  1 mes anticipación </t>
  </si>
  <si>
    <t>2 marzo- 15 junio-10  setiembre-  01 diciembre</t>
  </si>
  <si>
    <t>3 marzo- 15 junio-10  setiembre-  01 diciembre</t>
  </si>
  <si>
    <t>4 marzo- 15 junio-10  setiembre-  01 diciembre</t>
  </si>
  <si>
    <t>5 marzo- 15 junio-10  setiembre-  01 diciembre</t>
  </si>
  <si>
    <t>6 marzo- 15 junio-10  setiembre-  01 diciembre</t>
  </si>
  <si>
    <t>7 marzo- 15 junio-10  setiembre-  01 diciembre</t>
  </si>
  <si>
    <t>8 marzo- 15 junio-10  setiembre-  01 diciembre</t>
  </si>
  <si>
    <t>9 marzo- 15 junio-10  setiembre-  01 diciembre</t>
  </si>
  <si>
    <t>10 marzo- 15 junio-10  setiembre-  01 diciembre</t>
  </si>
  <si>
    <t>11 marzo- 15 junio-10  setiembre-  01 diciembre</t>
  </si>
  <si>
    <t>12 marzo- 15 junio-10  setiembre-  01 diciembre</t>
  </si>
  <si>
    <t>13 marzo- 15 junio-10  setiembre-  01 diciembre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</si>
</sst>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[$₡-140A]* #,##0.00_);_([$₡-140A]* \(#,##0.00\);_([$₡-140A]* &quot;-&quot;??_);_(@_)"/>
    <numFmt numFmtId="165" formatCode="0_);\(0\)"/>
    <numFmt numFmtId="166" formatCode="&quot;₡&quot;#,##0.00"/>
  </numFmts>
  <fonts count="17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Tahoma"/>
      <family val="2"/>
    </font>
    <font>
      <b/>
      <sz val="8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0" fontId="1" fillId="0" borderId="0"/>
  </cellStyleXfs>
  <cellXfs count="17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2" fillId="0" borderId="0" xfId="0" applyFont="1" applyAlignment="1">
      <alignment horizontal="center" wrapText="1"/>
    </xf>
    <xf numFmtId="0" fontId="3" fillId="3" borderId="1" xfId="0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4" fontId="5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7" fillId="0" borderId="0" xfId="0" applyFont="1"/>
    <xf numFmtId="3" fontId="3" fillId="3" borderId="6" xfId="0" applyNumberFormat="1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8" fillId="0" borderId="0" xfId="0" applyFont="1" applyFill="1"/>
    <xf numFmtId="0" fontId="8" fillId="0" borderId="0" xfId="0" applyFont="1"/>
    <xf numFmtId="0" fontId="9" fillId="0" borderId="0" xfId="0" applyFont="1" applyAlignment="1">
      <alignment horizontal="center"/>
    </xf>
    <xf numFmtId="0" fontId="10" fillId="3" borderId="1" xfId="0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4" fontId="10" fillId="3" borderId="1" xfId="0" applyNumberFormat="1" applyFont="1" applyFill="1" applyBorder="1" applyAlignment="1">
      <alignment horizontal="center" vertical="center" wrapText="1"/>
    </xf>
    <xf numFmtId="3" fontId="10" fillId="3" borderId="1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1" xfId="2" applyFont="1" applyFill="1" applyBorder="1" applyAlignment="1">
      <alignment vertical="center" wrapText="1"/>
    </xf>
    <xf numFmtId="43" fontId="11" fillId="0" borderId="1" xfId="1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left" vertical="center" wrapText="1"/>
    </xf>
    <xf numFmtId="15" fontId="11" fillId="0" borderId="1" xfId="0" applyNumberFormat="1" applyFont="1" applyBorder="1" applyAlignment="1">
      <alignment horizontal="center" wrapText="1"/>
    </xf>
    <xf numFmtId="0" fontId="11" fillId="0" borderId="0" xfId="2" applyFont="1" applyFill="1" applyBorder="1" applyAlignment="1">
      <alignment vertical="center" wrapText="1"/>
    </xf>
    <xf numFmtId="0" fontId="11" fillId="0" borderId="0" xfId="2" applyFont="1" applyFill="1" applyBorder="1" applyAlignment="1">
      <alignment horizontal="center" vertical="center"/>
    </xf>
    <xf numFmtId="14" fontId="11" fillId="0" borderId="0" xfId="2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15" fontId="11" fillId="0" borderId="1" xfId="0" applyNumberFormat="1" applyFont="1" applyBorder="1" applyAlignment="1">
      <alignment horizontal="center"/>
    </xf>
    <xf numFmtId="15" fontId="11" fillId="0" borderId="1" xfId="0" applyNumberFormat="1" applyFont="1" applyBorder="1" applyAlignment="1">
      <alignment horizontal="center" vertical="center" wrapText="1"/>
    </xf>
    <xf numFmtId="14" fontId="11" fillId="0" borderId="1" xfId="2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15" fontId="8" fillId="0" borderId="1" xfId="0" applyNumberFormat="1" applyFont="1" applyBorder="1" applyAlignment="1">
      <alignment horizontal="center" wrapText="1"/>
    </xf>
    <xf numFmtId="0" fontId="10" fillId="0" borderId="0" xfId="0" applyFont="1" applyBorder="1"/>
    <xf numFmtId="164" fontId="9" fillId="0" borderId="0" xfId="0" applyNumberFormat="1" applyFont="1" applyAlignment="1">
      <alignment horizontal="right"/>
    </xf>
    <xf numFmtId="0" fontId="11" fillId="0" borderId="2" xfId="2" applyFont="1" applyFill="1" applyBorder="1" applyAlignment="1">
      <alignment vertical="center" wrapText="1"/>
    </xf>
    <xf numFmtId="0" fontId="11" fillId="0" borderId="4" xfId="2" applyFont="1" applyFill="1" applyBorder="1" applyAlignment="1">
      <alignment vertical="center" wrapText="1"/>
    </xf>
    <xf numFmtId="15" fontId="8" fillId="0" borderId="1" xfId="0" applyNumberFormat="1" applyFont="1" applyFill="1" applyBorder="1" applyAlignment="1">
      <alignment horizontal="center" wrapText="1"/>
    </xf>
    <xf numFmtId="0" fontId="8" fillId="0" borderId="0" xfId="0" applyFont="1" applyBorder="1"/>
    <xf numFmtId="0" fontId="10" fillId="3" borderId="2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wrapText="1"/>
    </xf>
    <xf numFmtId="0" fontId="11" fillId="0" borderId="1" xfId="0" applyFont="1" applyFill="1" applyBorder="1" applyAlignment="1">
      <alignment horizontal="left" vertical="center" wrapText="1"/>
    </xf>
    <xf numFmtId="15" fontId="11" fillId="0" borderId="1" xfId="2" applyNumberFormat="1" applyFont="1" applyFill="1" applyBorder="1" applyAlignment="1">
      <alignment horizontal="center" vertical="center" wrapText="1"/>
    </xf>
    <xf numFmtId="15" fontId="11" fillId="0" borderId="1" xfId="0" applyNumberFormat="1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0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 wrapText="1"/>
    </xf>
    <xf numFmtId="15" fontId="11" fillId="0" borderId="1" xfId="2" applyNumberFormat="1" applyFont="1" applyFill="1" applyBorder="1" applyAlignment="1">
      <alignment horizontal="center" vertical="center"/>
    </xf>
    <xf numFmtId="4" fontId="10" fillId="3" borderId="6" xfId="0" applyNumberFormat="1" applyFont="1" applyFill="1" applyBorder="1" applyAlignment="1">
      <alignment horizontal="center" vertical="center" wrapText="1"/>
    </xf>
    <xf numFmtId="43" fontId="11" fillId="0" borderId="1" xfId="1" applyFont="1" applyFill="1" applyBorder="1" applyAlignment="1">
      <alignment horizontal="left" vertical="center"/>
    </xf>
    <xf numFmtId="15" fontId="11" fillId="0" borderId="1" xfId="1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0" fontId="12" fillId="0" borderId="0" xfId="0" applyFont="1"/>
    <xf numFmtId="0" fontId="13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Border="1" applyAlignment="1"/>
    <xf numFmtId="0" fontId="9" fillId="0" borderId="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43" fontId="11" fillId="0" borderId="1" xfId="1" applyFont="1" applyFill="1" applyBorder="1" applyAlignment="1">
      <alignment horizontal="left" vertical="center" wrapText="1"/>
    </xf>
    <xf numFmtId="0" fontId="14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65" fontId="11" fillId="0" borderId="1" xfId="1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5" fontId="11" fillId="4" borderId="1" xfId="1" applyNumberFormat="1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vertical="center"/>
    </xf>
    <xf numFmtId="4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vertical="center" wrapText="1"/>
    </xf>
    <xf numFmtId="0" fontId="11" fillId="4" borderId="1" xfId="2" applyFont="1" applyFill="1" applyBorder="1" applyAlignment="1">
      <alignment horizontal="center" vertical="center"/>
    </xf>
    <xf numFmtId="4" fontId="11" fillId="4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vertical="center"/>
    </xf>
    <xf numFmtId="0" fontId="11" fillId="4" borderId="2" xfId="2" applyFont="1" applyFill="1" applyBorder="1" applyAlignment="1">
      <alignment vertical="center" wrapText="1"/>
    </xf>
    <xf numFmtId="0" fontId="11" fillId="4" borderId="2" xfId="2" applyFont="1" applyFill="1" applyBorder="1" applyAlignment="1">
      <alignment horizontal="center" vertical="center" wrapText="1"/>
    </xf>
    <xf numFmtId="0" fontId="14" fillId="0" borderId="0" xfId="0" applyFont="1"/>
    <xf numFmtId="0" fontId="14" fillId="0" borderId="5" xfId="0" applyFont="1" applyBorder="1" applyAlignment="1">
      <alignment horizontal="center"/>
    </xf>
    <xf numFmtId="15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center" vertical="center"/>
    </xf>
    <xf numFmtId="166" fontId="13" fillId="0" borderId="0" xfId="0" applyNumberFormat="1" applyFont="1"/>
    <xf numFmtId="166" fontId="9" fillId="0" borderId="0" xfId="0" applyNumberFormat="1" applyFont="1" applyAlignment="1">
      <alignment horizontal="center"/>
    </xf>
    <xf numFmtId="166" fontId="10" fillId="3" borderId="1" xfId="0" applyNumberFormat="1" applyFont="1" applyFill="1" applyBorder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66" fontId="11" fillId="0" borderId="1" xfId="1" applyNumberFormat="1" applyFont="1" applyFill="1" applyBorder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166" fontId="8" fillId="0" borderId="1" xfId="0" applyNumberFormat="1" applyFont="1" applyBorder="1" applyAlignment="1">
      <alignment horizontal="center"/>
    </xf>
    <xf numFmtId="166" fontId="8" fillId="0" borderId="0" xfId="0" applyNumberFormat="1" applyFont="1"/>
    <xf numFmtId="1" fontId="14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1" fontId="11" fillId="0" borderId="1" xfId="1" applyNumberFormat="1" applyFont="1" applyFill="1" applyBorder="1" applyAlignment="1">
      <alignment horizontal="center" vertical="center"/>
    </xf>
    <xf numFmtId="1" fontId="8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vertical="center"/>
    </xf>
    <xf numFmtId="166" fontId="13" fillId="0" borderId="0" xfId="0" applyNumberFormat="1" applyFont="1" applyAlignment="1">
      <alignment vertical="center"/>
    </xf>
    <xf numFmtId="166" fontId="10" fillId="2" borderId="1" xfId="0" applyNumberFormat="1" applyFont="1" applyFill="1" applyBorder="1" applyAlignment="1">
      <alignment horizontal="center" vertical="center" wrapText="1"/>
    </xf>
    <xf numFmtId="166" fontId="10" fillId="2" borderId="1" xfId="0" applyNumberFormat="1" applyFont="1" applyFill="1" applyBorder="1" applyAlignment="1">
      <alignment horizontal="center" vertical="center"/>
    </xf>
    <xf numFmtId="166" fontId="11" fillId="0" borderId="1" xfId="1" applyNumberFormat="1" applyFont="1" applyFill="1" applyBorder="1" applyAlignment="1">
      <alignment horizontal="left" vertical="center"/>
    </xf>
    <xf numFmtId="1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vertical="center"/>
    </xf>
    <xf numFmtId="166" fontId="11" fillId="0" borderId="1" xfId="0" applyNumberFormat="1" applyFont="1" applyFill="1" applyBorder="1" applyAlignment="1">
      <alignment horizontal="center" vertical="center"/>
    </xf>
    <xf numFmtId="166" fontId="11" fillId="4" borderId="1" xfId="0" applyNumberFormat="1" applyFont="1" applyFill="1" applyBorder="1" applyAlignment="1">
      <alignment horizontal="center" vertical="center"/>
    </xf>
    <xf numFmtId="166" fontId="11" fillId="4" borderId="2" xfId="2" applyNumberFormat="1" applyFont="1" applyFill="1" applyBorder="1" applyAlignment="1">
      <alignment horizontal="center" vertical="center" wrapText="1"/>
    </xf>
    <xf numFmtId="166" fontId="14" fillId="0" borderId="0" xfId="0" applyNumberFormat="1" applyFont="1" applyAlignment="1">
      <alignment horizontal="center" vertical="center"/>
    </xf>
    <xf numFmtId="166" fontId="14" fillId="0" borderId="5" xfId="0" applyNumberFormat="1" applyFont="1" applyBorder="1" applyAlignment="1">
      <alignment horizontal="center"/>
    </xf>
    <xf numFmtId="166" fontId="11" fillId="0" borderId="1" xfId="2" applyNumberFormat="1" applyFont="1" applyFill="1" applyBorder="1" applyAlignment="1">
      <alignment horizontal="center" vertical="center"/>
    </xf>
    <xf numFmtId="166" fontId="11" fillId="0" borderId="1" xfId="2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5" fillId="2" borderId="1" xfId="0" applyNumberFormat="1" applyFont="1" applyFill="1" applyBorder="1" applyAlignment="1">
      <alignment horizontal="center" vertical="center" wrapText="1"/>
    </xf>
    <xf numFmtId="166" fontId="5" fillId="2" borderId="1" xfId="0" applyNumberFormat="1" applyFont="1" applyFill="1" applyBorder="1" applyAlignment="1">
      <alignment horizontal="center" vertical="center"/>
    </xf>
    <xf numFmtId="166" fontId="0" fillId="0" borderId="0" xfId="0" applyNumberFormat="1"/>
    <xf numFmtId="166" fontId="4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/>
    </xf>
    <xf numFmtId="166" fontId="3" fillId="3" borderId="0" xfId="0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8" fillId="0" borderId="0" xfId="0" applyFont="1" applyBorder="1" applyAlignment="1">
      <alignment horizontal="center"/>
    </xf>
    <xf numFmtId="166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11" fillId="0" borderId="0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 wrapText="1"/>
    </xf>
    <xf numFmtId="0" fontId="11" fillId="4" borderId="0" xfId="2" applyFont="1" applyFill="1" applyBorder="1" applyAlignment="1">
      <alignment horizontal="center" vertical="center" wrapText="1"/>
    </xf>
    <xf numFmtId="43" fontId="11" fillId="0" borderId="1" xfId="1" applyFont="1" applyFill="1" applyBorder="1" applyAlignment="1">
      <alignment horizontal="center" vertical="center" wrapText="1"/>
    </xf>
    <xf numFmtId="166" fontId="8" fillId="0" borderId="2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14" fontId="11" fillId="0" borderId="2" xfId="2" applyNumberFormat="1" applyFont="1" applyFill="1" applyBorder="1" applyAlignment="1">
      <alignment horizontal="center" vertical="center" wrapText="1"/>
    </xf>
    <xf numFmtId="0" fontId="11" fillId="0" borderId="6" xfId="2" applyFont="1" applyFill="1" applyBorder="1" applyAlignment="1">
      <alignment vertical="center" wrapText="1"/>
    </xf>
    <xf numFmtId="166" fontId="11" fillId="0" borderId="6" xfId="1" applyNumberFormat="1" applyFont="1" applyFill="1" applyBorder="1" applyAlignment="1">
      <alignment horizontal="center" vertical="center"/>
    </xf>
    <xf numFmtId="0" fontId="11" fillId="0" borderId="6" xfId="2" applyFont="1" applyFill="1" applyBorder="1" applyAlignment="1">
      <alignment horizontal="center" vertical="center"/>
    </xf>
    <xf numFmtId="14" fontId="11" fillId="0" borderId="6" xfId="2" applyNumberFormat="1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wrapText="1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66676</xdr:rowOff>
    </xdr:from>
    <xdr:to>
      <xdr:col>6</xdr:col>
      <xdr:colOff>133350</xdr:colOff>
      <xdr:row>4</xdr:row>
      <xdr:rowOff>76200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77200" y="66676"/>
          <a:ext cx="1428750" cy="8096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388937</xdr:colOff>
      <xdr:row>1</xdr:row>
      <xdr:rowOff>23812</xdr:rowOff>
    </xdr:from>
    <xdr:to>
      <xdr:col>7</xdr:col>
      <xdr:colOff>738187</xdr:colOff>
      <xdr:row>4</xdr:row>
      <xdr:rowOff>158751</xdr:rowOff>
    </xdr:to>
    <xdr:pic>
      <xdr:nvPicPr>
        <xdr:cNvPr id="3212" name="1 Imagen" descr="C:\Users\VMora\Documents\respaldo mis documentos\Documentos Proveeduría\machotes\logo ima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0" y="214312"/>
          <a:ext cx="1809750" cy="730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1</xdr:row>
      <xdr:rowOff>9525</xdr:rowOff>
    </xdr:from>
    <xdr:to>
      <xdr:col>8</xdr:col>
      <xdr:colOff>28575</xdr:colOff>
      <xdr:row>4</xdr:row>
      <xdr:rowOff>190499</xdr:rowOff>
    </xdr:to>
    <xdr:pic>
      <xdr:nvPicPr>
        <xdr:cNvPr id="2" name="1 Imagen" descr="C:\Users\VMora\Documents\respaldo mis documentos\Documentos Proveeduría\machotes\logo ima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209550"/>
          <a:ext cx="1743075" cy="78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527538</xdr:colOff>
      <xdr:row>0</xdr:row>
      <xdr:rowOff>131884</xdr:rowOff>
    </xdr:from>
    <xdr:to>
      <xdr:col>8</xdr:col>
      <xdr:colOff>899014</xdr:colOff>
      <xdr:row>4</xdr:row>
      <xdr:rowOff>117230</xdr:rowOff>
    </xdr:to>
    <xdr:pic>
      <xdr:nvPicPr>
        <xdr:cNvPr id="6261" name="1 Imagen" descr="C:\Users\VMora\Documents\respaldo mis documentos\Documentos Proveeduría\machotes\logo ima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60423" y="131884"/>
          <a:ext cx="1575289" cy="776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1057275</xdr:colOff>
      <xdr:row>1</xdr:row>
      <xdr:rowOff>76200</xdr:rowOff>
    </xdr:from>
    <xdr:to>
      <xdr:col>8</xdr:col>
      <xdr:colOff>609599</xdr:colOff>
      <xdr:row>5</xdr:row>
      <xdr:rowOff>190499</xdr:rowOff>
    </xdr:to>
    <xdr:pic>
      <xdr:nvPicPr>
        <xdr:cNvPr id="7285" name="1 Imagen" descr="C:\Users\VMora\Documents\respaldo mis documentos\Documentos Proveeduría\machotes\logo ima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34125" y="276225"/>
          <a:ext cx="1714499" cy="914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0</xdr:row>
      <xdr:rowOff>133350</xdr:rowOff>
    </xdr:from>
    <xdr:to>
      <xdr:col>7</xdr:col>
      <xdr:colOff>38100</xdr:colOff>
      <xdr:row>5</xdr:row>
      <xdr:rowOff>47624</xdr:rowOff>
    </xdr:to>
    <xdr:pic>
      <xdr:nvPicPr>
        <xdr:cNvPr id="2" name="1 Imagen" descr="C:\Users\VMora\Documents\respaldo mis documentos\Documentos Proveeduría\machotes\logo ima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86475" y="133350"/>
          <a:ext cx="1790700" cy="866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571501</xdr:colOff>
      <xdr:row>0</xdr:row>
      <xdr:rowOff>171451</xdr:rowOff>
    </xdr:from>
    <xdr:to>
      <xdr:col>7</xdr:col>
      <xdr:colOff>743185</xdr:colOff>
      <xdr:row>4</xdr:row>
      <xdr:rowOff>19050</xdr:rowOff>
    </xdr:to>
    <xdr:pic>
      <xdr:nvPicPr>
        <xdr:cNvPr id="10271" name="1 Imagen" descr="C:\Users\VMora\Documents\respaldo mis documentos\Documentos Proveeduría\machotes\logo ima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00876" y="171451"/>
          <a:ext cx="1505184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952500</xdr:colOff>
      <xdr:row>0</xdr:row>
      <xdr:rowOff>171451</xdr:rowOff>
    </xdr:from>
    <xdr:to>
      <xdr:col>7</xdr:col>
      <xdr:colOff>304800</xdr:colOff>
      <xdr:row>4</xdr:row>
      <xdr:rowOff>104775</xdr:rowOff>
    </xdr:to>
    <xdr:pic>
      <xdr:nvPicPr>
        <xdr:cNvPr id="9246" name="1 Imagen" descr="C:\Users\VMora\Documents\respaldo mis documentos\Documentos Proveeduría\machotes\logo ima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57950" y="171451"/>
          <a:ext cx="1485900" cy="733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07"/>
  <sheetViews>
    <sheetView tabSelected="1" zoomScaleNormal="100" workbookViewId="0">
      <selection activeCell="B17" sqref="B17"/>
    </sheetView>
  </sheetViews>
  <sheetFormatPr baseColWidth="10" defaultRowHeight="12"/>
  <cols>
    <col min="1" max="1" width="5.42578125" style="19" customWidth="1"/>
    <col min="2" max="2" width="49.85546875" style="20" customWidth="1"/>
    <col min="3" max="3" width="14.140625" style="111" bestFit="1" customWidth="1"/>
    <col min="4" max="4" width="26" style="20" bestFit="1" customWidth="1"/>
    <col min="5" max="5" width="25.7109375" style="27" customWidth="1"/>
    <col min="6" max="6" width="19.42578125" style="27" customWidth="1"/>
    <col min="7" max="7" width="15.42578125" style="27" customWidth="1"/>
    <col min="8" max="16384" width="11.42578125" style="20"/>
  </cols>
  <sheetData>
    <row r="1" spans="2:7" ht="15.75">
      <c r="B1" s="67" t="s">
        <v>142</v>
      </c>
      <c r="C1" s="104"/>
      <c r="D1" s="68"/>
      <c r="E1" s="142"/>
      <c r="F1" s="142"/>
      <c r="G1" s="142"/>
    </row>
    <row r="2" spans="2:7" ht="15.75">
      <c r="B2" s="67" t="s">
        <v>143</v>
      </c>
      <c r="C2" s="104"/>
      <c r="D2" s="68"/>
      <c r="E2" s="142"/>
      <c r="F2" s="142"/>
      <c r="G2" s="142"/>
    </row>
    <row r="3" spans="2:7" ht="15.75">
      <c r="B3" s="164" t="s">
        <v>144</v>
      </c>
      <c r="C3" s="164"/>
      <c r="D3" s="164"/>
      <c r="E3" s="164"/>
      <c r="F3" s="164"/>
      <c r="G3" s="164"/>
    </row>
    <row r="4" spans="2:7" ht="15.75">
      <c r="B4" s="164">
        <v>2014</v>
      </c>
      <c r="C4" s="164"/>
      <c r="D4" s="164"/>
      <c r="E4" s="164"/>
      <c r="F4" s="164"/>
      <c r="G4" s="164"/>
    </row>
    <row r="5" spans="2:7" ht="12" customHeight="1">
      <c r="B5" s="21"/>
      <c r="C5" s="105"/>
      <c r="D5" s="21"/>
      <c r="E5" s="21"/>
      <c r="F5" s="21"/>
      <c r="G5" s="21"/>
    </row>
    <row r="6" spans="2:7" ht="24">
      <c r="B6" s="22" t="s">
        <v>0</v>
      </c>
      <c r="C6" s="106" t="s">
        <v>1</v>
      </c>
      <c r="D6" s="23" t="s">
        <v>2</v>
      </c>
      <c r="E6" s="24" t="s">
        <v>4</v>
      </c>
      <c r="F6" s="25" t="s">
        <v>3</v>
      </c>
      <c r="G6" s="24" t="s">
        <v>5</v>
      </c>
    </row>
    <row r="7" spans="2:7">
      <c r="B7" s="26" t="s">
        <v>146</v>
      </c>
      <c r="C7" s="107"/>
      <c r="D7" s="27"/>
      <c r="E7" s="148"/>
      <c r="F7" s="28"/>
      <c r="G7" s="29"/>
    </row>
    <row r="8" spans="2:7">
      <c r="B8" s="30" t="s">
        <v>147</v>
      </c>
      <c r="C8" s="108">
        <v>4500000</v>
      </c>
      <c r="D8" s="32" t="s">
        <v>19</v>
      </c>
      <c r="E8" s="42" t="s">
        <v>148</v>
      </c>
      <c r="F8" s="34">
        <v>41685</v>
      </c>
      <c r="G8" s="34">
        <v>41699</v>
      </c>
    </row>
    <row r="9" spans="2:7">
      <c r="B9" s="30" t="s">
        <v>149</v>
      </c>
      <c r="C9" s="108">
        <v>1764000</v>
      </c>
      <c r="D9" s="32" t="s">
        <v>150</v>
      </c>
      <c r="E9" s="42" t="s">
        <v>151</v>
      </c>
      <c r="F9" s="34">
        <v>41685</v>
      </c>
      <c r="G9" s="34">
        <v>41699</v>
      </c>
    </row>
    <row r="10" spans="2:7">
      <c r="B10" s="35"/>
      <c r="C10" s="109"/>
      <c r="D10" s="36"/>
      <c r="E10" s="149"/>
      <c r="F10" s="37"/>
      <c r="G10" s="143"/>
    </row>
    <row r="11" spans="2:7" ht="24">
      <c r="B11" s="22" t="s">
        <v>0</v>
      </c>
      <c r="C11" s="106" t="s">
        <v>1</v>
      </c>
      <c r="D11" s="23" t="s">
        <v>2</v>
      </c>
      <c r="E11" s="24" t="s">
        <v>4</v>
      </c>
      <c r="F11" s="25" t="s">
        <v>3</v>
      </c>
      <c r="G11" s="24" t="s">
        <v>5</v>
      </c>
    </row>
    <row r="12" spans="2:7">
      <c r="B12" s="26" t="s">
        <v>312</v>
      </c>
      <c r="C12" s="107"/>
      <c r="D12" s="27"/>
      <c r="E12" s="148"/>
      <c r="F12" s="28"/>
      <c r="G12" s="29"/>
    </row>
    <row r="13" spans="2:7">
      <c r="B13" s="30" t="s">
        <v>323</v>
      </c>
      <c r="C13" s="108">
        <v>220000</v>
      </c>
      <c r="D13" s="32" t="s">
        <v>150</v>
      </c>
      <c r="E13" s="32" t="s">
        <v>150</v>
      </c>
      <c r="F13" s="34">
        <v>41744</v>
      </c>
      <c r="G13" s="34">
        <v>41760</v>
      </c>
    </row>
    <row r="14" spans="2:7" ht="60">
      <c r="B14" s="30" t="s">
        <v>313</v>
      </c>
      <c r="C14" s="108">
        <v>225000</v>
      </c>
      <c r="D14" s="32" t="s">
        <v>19</v>
      </c>
      <c r="E14" s="32" t="s">
        <v>110</v>
      </c>
      <c r="F14" s="34" t="s">
        <v>487</v>
      </c>
      <c r="G14" s="144" t="s">
        <v>488</v>
      </c>
    </row>
    <row r="15" spans="2:7">
      <c r="B15" s="30" t="s">
        <v>314</v>
      </c>
      <c r="C15" s="108">
        <v>800000</v>
      </c>
      <c r="D15" s="32" t="s">
        <v>19</v>
      </c>
      <c r="E15" s="32" t="s">
        <v>110</v>
      </c>
      <c r="F15" s="34">
        <v>41789</v>
      </c>
      <c r="G15" s="34">
        <v>41805</v>
      </c>
    </row>
    <row r="16" spans="2:7" ht="60">
      <c r="B16" s="30" t="s">
        <v>315</v>
      </c>
      <c r="C16" s="108">
        <v>5000000</v>
      </c>
      <c r="D16" s="32" t="s">
        <v>19</v>
      </c>
      <c r="E16" s="32" t="s">
        <v>317</v>
      </c>
      <c r="F16" s="34" t="s">
        <v>487</v>
      </c>
      <c r="G16" s="144" t="s">
        <v>488</v>
      </c>
    </row>
    <row r="17" spans="2:7" ht="60">
      <c r="B17" s="30" t="s">
        <v>316</v>
      </c>
      <c r="C17" s="108">
        <v>12000000</v>
      </c>
      <c r="D17" s="32" t="s">
        <v>19</v>
      </c>
      <c r="E17" s="32" t="s">
        <v>16</v>
      </c>
      <c r="F17" s="34" t="s">
        <v>487</v>
      </c>
      <c r="G17" s="144" t="s">
        <v>488</v>
      </c>
    </row>
    <row r="18" spans="2:7" ht="60">
      <c r="B18" s="30" t="s">
        <v>318</v>
      </c>
      <c r="C18" s="108">
        <v>480000</v>
      </c>
      <c r="D18" s="32" t="s">
        <v>19</v>
      </c>
      <c r="E18" s="42" t="s">
        <v>325</v>
      </c>
      <c r="F18" s="34" t="s">
        <v>487</v>
      </c>
      <c r="G18" s="144" t="s">
        <v>488</v>
      </c>
    </row>
    <row r="19" spans="2:7" ht="60">
      <c r="B19" s="30" t="s">
        <v>319</v>
      </c>
      <c r="C19" s="108">
        <v>300000</v>
      </c>
      <c r="D19" s="32" t="s">
        <v>19</v>
      </c>
      <c r="E19" s="32" t="s">
        <v>326</v>
      </c>
      <c r="F19" s="34" t="s">
        <v>487</v>
      </c>
      <c r="G19" s="144" t="s">
        <v>488</v>
      </c>
    </row>
    <row r="20" spans="2:7" ht="60">
      <c r="B20" s="30" t="s">
        <v>460</v>
      </c>
      <c r="C20" s="108">
        <v>605000</v>
      </c>
      <c r="D20" s="32" t="s">
        <v>19</v>
      </c>
      <c r="E20" s="32" t="s">
        <v>22</v>
      </c>
      <c r="F20" s="34" t="s">
        <v>487</v>
      </c>
      <c r="G20" s="144" t="s">
        <v>488</v>
      </c>
    </row>
    <row r="21" spans="2:7" ht="60">
      <c r="B21" s="30" t="s">
        <v>460</v>
      </c>
      <c r="C21" s="108">
        <v>2420000</v>
      </c>
      <c r="D21" s="32" t="s">
        <v>19</v>
      </c>
      <c r="E21" s="32" t="s">
        <v>451</v>
      </c>
      <c r="F21" s="34" t="s">
        <v>487</v>
      </c>
      <c r="G21" s="144" t="s">
        <v>488</v>
      </c>
    </row>
    <row r="22" spans="2:7">
      <c r="B22" s="30" t="s">
        <v>320</v>
      </c>
      <c r="C22" s="108">
        <v>120000</v>
      </c>
      <c r="D22" s="32" t="s">
        <v>19</v>
      </c>
      <c r="E22" s="32" t="s">
        <v>134</v>
      </c>
      <c r="F22" s="34">
        <v>41791</v>
      </c>
      <c r="G22" s="34">
        <v>41805</v>
      </c>
    </row>
    <row r="23" spans="2:7" ht="60">
      <c r="B23" s="30" t="s">
        <v>324</v>
      </c>
      <c r="C23" s="108">
        <v>3500000</v>
      </c>
      <c r="D23" s="32" t="s">
        <v>19</v>
      </c>
      <c r="E23" s="32" t="s">
        <v>327</v>
      </c>
      <c r="F23" s="34" t="s">
        <v>487</v>
      </c>
      <c r="G23" s="144" t="s">
        <v>488</v>
      </c>
    </row>
    <row r="24" spans="2:7" ht="60">
      <c r="B24" s="30" t="s">
        <v>321</v>
      </c>
      <c r="C24" s="108">
        <v>400000</v>
      </c>
      <c r="D24" s="32" t="s">
        <v>19</v>
      </c>
      <c r="E24" s="32" t="s">
        <v>327</v>
      </c>
      <c r="F24" s="34" t="s">
        <v>487</v>
      </c>
      <c r="G24" s="144" t="s">
        <v>488</v>
      </c>
    </row>
    <row r="25" spans="2:7" ht="60">
      <c r="B25" s="30" t="s">
        <v>461</v>
      </c>
      <c r="C25" s="108">
        <v>550000</v>
      </c>
      <c r="D25" s="32" t="s">
        <v>19</v>
      </c>
      <c r="E25" s="32" t="s">
        <v>462</v>
      </c>
      <c r="F25" s="34" t="s">
        <v>487</v>
      </c>
      <c r="G25" s="144" t="s">
        <v>488</v>
      </c>
    </row>
    <row r="26" spans="2:7" ht="60">
      <c r="B26" s="30" t="s">
        <v>461</v>
      </c>
      <c r="C26" s="108">
        <v>1650000</v>
      </c>
      <c r="D26" s="32" t="s">
        <v>19</v>
      </c>
      <c r="E26" s="32" t="s">
        <v>20</v>
      </c>
      <c r="F26" s="34" t="s">
        <v>487</v>
      </c>
      <c r="G26" s="144" t="s">
        <v>488</v>
      </c>
    </row>
    <row r="27" spans="2:7" ht="60">
      <c r="B27" s="30" t="s">
        <v>322</v>
      </c>
      <c r="C27" s="108">
        <v>2200000</v>
      </c>
      <c r="D27" s="32" t="s">
        <v>19</v>
      </c>
      <c r="E27" s="32" t="s">
        <v>33</v>
      </c>
      <c r="F27" s="34" t="s">
        <v>487</v>
      </c>
      <c r="G27" s="144" t="s">
        <v>488</v>
      </c>
    </row>
    <row r="28" spans="2:7" ht="60">
      <c r="B28" s="30" t="s">
        <v>384</v>
      </c>
      <c r="C28" s="108">
        <v>907500</v>
      </c>
      <c r="D28" s="32" t="s">
        <v>46</v>
      </c>
      <c r="E28" s="32" t="s">
        <v>6</v>
      </c>
      <c r="F28" s="34" t="s">
        <v>487</v>
      </c>
      <c r="G28" s="144" t="s">
        <v>488</v>
      </c>
    </row>
    <row r="29" spans="2:7" ht="60">
      <c r="B29" s="30" t="s">
        <v>385</v>
      </c>
      <c r="C29" s="108">
        <f>1100000+110000</f>
        <v>1210000</v>
      </c>
      <c r="D29" s="32" t="s">
        <v>46</v>
      </c>
      <c r="E29" s="32" t="s">
        <v>54</v>
      </c>
      <c r="F29" s="34" t="s">
        <v>487</v>
      </c>
      <c r="G29" s="144" t="s">
        <v>488</v>
      </c>
    </row>
    <row r="30" spans="2:7" ht="60">
      <c r="B30" s="30" t="s">
        <v>386</v>
      </c>
      <c r="C30" s="108">
        <f>555000+55500</f>
        <v>610500</v>
      </c>
      <c r="D30" s="32" t="s">
        <v>46</v>
      </c>
      <c r="E30" s="32" t="s">
        <v>114</v>
      </c>
      <c r="F30" s="34" t="s">
        <v>487</v>
      </c>
      <c r="G30" s="144" t="s">
        <v>488</v>
      </c>
    </row>
    <row r="31" spans="2:7">
      <c r="B31" s="30" t="s">
        <v>387</v>
      </c>
      <c r="C31" s="108">
        <v>880000</v>
      </c>
      <c r="D31" s="32" t="s">
        <v>46</v>
      </c>
      <c r="E31" s="32" t="s">
        <v>114</v>
      </c>
      <c r="F31" s="39">
        <v>41713</v>
      </c>
      <c r="G31" s="34">
        <v>41744</v>
      </c>
    </row>
    <row r="32" spans="2:7">
      <c r="B32" s="30" t="s">
        <v>387</v>
      </c>
      <c r="C32" s="108">
        <v>660000</v>
      </c>
      <c r="D32" s="32" t="s">
        <v>46</v>
      </c>
      <c r="E32" s="32" t="s">
        <v>236</v>
      </c>
      <c r="F32" s="39">
        <v>41713</v>
      </c>
      <c r="G32" s="34">
        <v>41744</v>
      </c>
    </row>
    <row r="33" spans="2:7" ht="60">
      <c r="B33" s="30" t="s">
        <v>388</v>
      </c>
      <c r="C33" s="108">
        <v>660000</v>
      </c>
      <c r="D33" s="32" t="s">
        <v>46</v>
      </c>
      <c r="E33" s="32" t="s">
        <v>8</v>
      </c>
      <c r="F33" s="34" t="s">
        <v>487</v>
      </c>
      <c r="G33" s="144" t="s">
        <v>488</v>
      </c>
    </row>
    <row r="34" spans="2:7" ht="60">
      <c r="B34" s="30" t="s">
        <v>389</v>
      </c>
      <c r="C34" s="108">
        <f>2400000+240000</f>
        <v>2640000</v>
      </c>
      <c r="D34" s="32" t="s">
        <v>46</v>
      </c>
      <c r="E34" s="32" t="s">
        <v>29</v>
      </c>
      <c r="F34" s="34" t="s">
        <v>487</v>
      </c>
      <c r="G34" s="144" t="s">
        <v>488</v>
      </c>
    </row>
    <row r="35" spans="2:7" ht="60">
      <c r="B35" s="30" t="s">
        <v>390</v>
      </c>
      <c r="C35" s="108">
        <v>770000</v>
      </c>
      <c r="D35" s="32" t="s">
        <v>46</v>
      </c>
      <c r="E35" s="42" t="s">
        <v>391</v>
      </c>
      <c r="F35" s="34" t="s">
        <v>487</v>
      </c>
      <c r="G35" s="144" t="s">
        <v>488</v>
      </c>
    </row>
    <row r="36" spans="2:7" ht="60">
      <c r="B36" s="30" t="s">
        <v>392</v>
      </c>
      <c r="C36" s="108">
        <v>2200000</v>
      </c>
      <c r="D36" s="32" t="s">
        <v>46</v>
      </c>
      <c r="E36" s="42" t="s">
        <v>393</v>
      </c>
      <c r="F36" s="34" t="s">
        <v>487</v>
      </c>
      <c r="G36" s="144" t="s">
        <v>488</v>
      </c>
    </row>
    <row r="37" spans="2:7" ht="60">
      <c r="B37" s="30" t="s">
        <v>394</v>
      </c>
      <c r="C37" s="108">
        <f>2220000+220000</f>
        <v>2440000</v>
      </c>
      <c r="D37" s="32" t="s">
        <v>46</v>
      </c>
      <c r="E37" s="32" t="s">
        <v>395</v>
      </c>
      <c r="F37" s="34" t="s">
        <v>487</v>
      </c>
      <c r="G37" s="144" t="s">
        <v>488</v>
      </c>
    </row>
    <row r="38" spans="2:7">
      <c r="B38" s="35"/>
      <c r="C38" s="109"/>
      <c r="D38" s="36"/>
      <c r="E38" s="149"/>
      <c r="F38" s="37"/>
      <c r="G38" s="143"/>
    </row>
    <row r="39" spans="2:7" ht="24">
      <c r="B39" s="22" t="s">
        <v>0</v>
      </c>
      <c r="C39" s="106" t="s">
        <v>1</v>
      </c>
      <c r="D39" s="23" t="s">
        <v>2</v>
      </c>
      <c r="E39" s="24" t="s">
        <v>4</v>
      </c>
      <c r="F39" s="25" t="s">
        <v>3</v>
      </c>
      <c r="G39" s="24" t="s">
        <v>5</v>
      </c>
    </row>
    <row r="40" spans="2:7">
      <c r="B40" s="26" t="s">
        <v>328</v>
      </c>
      <c r="C40" s="107"/>
      <c r="D40" s="27"/>
      <c r="E40" s="148"/>
      <c r="F40" s="28"/>
      <c r="G40" s="29"/>
    </row>
    <row r="41" spans="2:7" ht="36">
      <c r="B41" s="30" t="s">
        <v>329</v>
      </c>
      <c r="C41" s="108">
        <v>5500040</v>
      </c>
      <c r="D41" s="32" t="s">
        <v>19</v>
      </c>
      <c r="E41" s="32" t="s">
        <v>332</v>
      </c>
      <c r="F41" s="40">
        <v>41791</v>
      </c>
      <c r="G41" s="40">
        <v>41805</v>
      </c>
    </row>
    <row r="42" spans="2:7" ht="60">
      <c r="B42" s="30" t="s">
        <v>330</v>
      </c>
      <c r="C42" s="108">
        <v>55000000</v>
      </c>
      <c r="D42" s="32" t="s">
        <v>19</v>
      </c>
      <c r="E42" s="32" t="s">
        <v>317</v>
      </c>
      <c r="F42" s="41" t="s">
        <v>487</v>
      </c>
      <c r="G42" s="144" t="s">
        <v>488</v>
      </c>
    </row>
    <row r="43" spans="2:7" ht="60">
      <c r="B43" s="30" t="s">
        <v>331</v>
      </c>
      <c r="C43" s="108">
        <v>5940000</v>
      </c>
      <c r="D43" s="32" t="s">
        <v>19</v>
      </c>
      <c r="E43" s="42" t="s">
        <v>325</v>
      </c>
      <c r="F43" s="41" t="s">
        <v>487</v>
      </c>
      <c r="G43" s="144" t="s">
        <v>488</v>
      </c>
    </row>
    <row r="44" spans="2:7" ht="60">
      <c r="B44" s="30" t="s">
        <v>333</v>
      </c>
      <c r="C44" s="108">
        <v>6000000</v>
      </c>
      <c r="D44" s="32" t="s">
        <v>19</v>
      </c>
      <c r="E44" s="42" t="s">
        <v>326</v>
      </c>
      <c r="F44" s="41" t="s">
        <v>487</v>
      </c>
      <c r="G44" s="144" t="s">
        <v>488</v>
      </c>
    </row>
    <row r="45" spans="2:7" ht="60">
      <c r="B45" s="30" t="s">
        <v>334</v>
      </c>
      <c r="C45" s="108">
        <v>1210040</v>
      </c>
      <c r="D45" s="32" t="s">
        <v>19</v>
      </c>
      <c r="E45" s="42" t="s">
        <v>20</v>
      </c>
      <c r="F45" s="41" t="s">
        <v>487</v>
      </c>
      <c r="G45" s="144" t="s">
        <v>488</v>
      </c>
    </row>
    <row r="46" spans="2:7" ht="60">
      <c r="B46" s="30" t="s">
        <v>463</v>
      </c>
      <c r="C46" s="108">
        <v>1650000</v>
      </c>
      <c r="D46" s="32" t="s">
        <v>19</v>
      </c>
      <c r="E46" s="42" t="s">
        <v>20</v>
      </c>
      <c r="F46" s="41" t="s">
        <v>487</v>
      </c>
      <c r="G46" s="144" t="s">
        <v>488</v>
      </c>
    </row>
    <row r="47" spans="2:7">
      <c r="B47" s="30" t="s">
        <v>335</v>
      </c>
      <c r="C47" s="108">
        <v>825000</v>
      </c>
      <c r="D47" s="32" t="s">
        <v>19</v>
      </c>
      <c r="E47" s="42" t="s">
        <v>337</v>
      </c>
      <c r="F47" s="43">
        <v>41791</v>
      </c>
      <c r="G47" s="43">
        <v>41805</v>
      </c>
    </row>
    <row r="48" spans="2:7" ht="60">
      <c r="B48" s="30" t="s">
        <v>336</v>
      </c>
      <c r="C48" s="108">
        <v>660000</v>
      </c>
      <c r="D48" s="32" t="s">
        <v>19</v>
      </c>
      <c r="E48" s="42" t="s">
        <v>338</v>
      </c>
      <c r="F48" s="41" t="s">
        <v>487</v>
      </c>
      <c r="G48" s="144" t="s">
        <v>488</v>
      </c>
    </row>
    <row r="49" spans="2:7" ht="60">
      <c r="B49" s="30" t="s">
        <v>378</v>
      </c>
      <c r="C49" s="108">
        <v>6600000</v>
      </c>
      <c r="D49" s="32" t="s">
        <v>140</v>
      </c>
      <c r="E49" s="42" t="s">
        <v>141</v>
      </c>
      <c r="F49" s="41" t="s">
        <v>487</v>
      </c>
      <c r="G49" s="144" t="s">
        <v>488</v>
      </c>
    </row>
    <row r="50" spans="2:7" ht="60">
      <c r="B50" s="30" t="s">
        <v>396</v>
      </c>
      <c r="C50" s="108">
        <f>230000+23000</f>
        <v>253000</v>
      </c>
      <c r="D50" s="32" t="s">
        <v>397</v>
      </c>
      <c r="E50" s="42" t="s">
        <v>114</v>
      </c>
      <c r="F50" s="41" t="s">
        <v>487</v>
      </c>
      <c r="G50" s="144" t="s">
        <v>488</v>
      </c>
    </row>
    <row r="51" spans="2:7" ht="60">
      <c r="B51" s="30" t="s">
        <v>398</v>
      </c>
      <c r="C51" s="108">
        <v>1100000</v>
      </c>
      <c r="D51" s="32" t="s">
        <v>397</v>
      </c>
      <c r="E51" s="42" t="s">
        <v>115</v>
      </c>
      <c r="F51" s="41" t="s">
        <v>487</v>
      </c>
      <c r="G51" s="144" t="s">
        <v>488</v>
      </c>
    </row>
    <row r="52" spans="2:7" ht="60">
      <c r="B52" s="30" t="s">
        <v>399</v>
      </c>
      <c r="C52" s="108">
        <v>2200000</v>
      </c>
      <c r="D52" s="32" t="s">
        <v>397</v>
      </c>
      <c r="E52" s="42" t="s">
        <v>115</v>
      </c>
      <c r="F52" s="41" t="s">
        <v>487</v>
      </c>
      <c r="G52" s="144" t="s">
        <v>488</v>
      </c>
    </row>
    <row r="53" spans="2:7" ht="60">
      <c r="B53" s="30" t="s">
        <v>398</v>
      </c>
      <c r="C53" s="108">
        <f>1500000+150000</f>
        <v>1650000</v>
      </c>
      <c r="D53" s="32" t="s">
        <v>397</v>
      </c>
      <c r="E53" s="42" t="s">
        <v>236</v>
      </c>
      <c r="F53" s="41" t="s">
        <v>487</v>
      </c>
      <c r="G53" s="144" t="s">
        <v>488</v>
      </c>
    </row>
    <row r="54" spans="2:7" ht="60">
      <c r="B54" s="30" t="s">
        <v>400</v>
      </c>
      <c r="C54" s="108">
        <f>240000+24000</f>
        <v>264000</v>
      </c>
      <c r="D54" s="32" t="s">
        <v>397</v>
      </c>
      <c r="E54" s="42" t="s">
        <v>401</v>
      </c>
      <c r="F54" s="41" t="s">
        <v>487</v>
      </c>
      <c r="G54" s="144" t="s">
        <v>488</v>
      </c>
    </row>
    <row r="55" spans="2:7" ht="60">
      <c r="B55" s="30" t="s">
        <v>396</v>
      </c>
      <c r="C55" s="108">
        <v>2750000</v>
      </c>
      <c r="D55" s="32" t="s">
        <v>397</v>
      </c>
      <c r="E55" s="42" t="s">
        <v>402</v>
      </c>
      <c r="F55" s="41" t="s">
        <v>487</v>
      </c>
      <c r="G55" s="144" t="s">
        <v>488</v>
      </c>
    </row>
    <row r="56" spans="2:7" ht="60">
      <c r="B56" s="30" t="s">
        <v>403</v>
      </c>
      <c r="C56" s="108">
        <v>3300000</v>
      </c>
      <c r="D56" s="32" t="s">
        <v>397</v>
      </c>
      <c r="E56" s="42" t="s">
        <v>75</v>
      </c>
      <c r="F56" s="41" t="s">
        <v>487</v>
      </c>
      <c r="G56" s="144" t="s">
        <v>488</v>
      </c>
    </row>
    <row r="57" spans="2:7">
      <c r="B57" s="44"/>
      <c r="C57" s="107"/>
      <c r="D57" s="45"/>
      <c r="E57" s="148"/>
      <c r="F57" s="28"/>
      <c r="G57" s="29"/>
    </row>
    <row r="58" spans="2:7" ht="24">
      <c r="B58" s="22" t="s">
        <v>0</v>
      </c>
      <c r="C58" s="106" t="s">
        <v>1</v>
      </c>
      <c r="D58" s="23" t="s">
        <v>2</v>
      </c>
      <c r="E58" s="24" t="s">
        <v>4</v>
      </c>
      <c r="F58" s="25" t="s">
        <v>3</v>
      </c>
      <c r="G58" s="24" t="s">
        <v>5</v>
      </c>
    </row>
    <row r="59" spans="2:7">
      <c r="B59" s="26" t="s">
        <v>30</v>
      </c>
      <c r="C59" s="107"/>
      <c r="D59" s="27"/>
      <c r="E59" s="148"/>
      <c r="F59" s="28"/>
      <c r="G59" s="29"/>
    </row>
    <row r="60" spans="2:7" ht="60">
      <c r="B60" s="30" t="s">
        <v>31</v>
      </c>
      <c r="C60" s="108">
        <f>300000+120000</f>
        <v>420000</v>
      </c>
      <c r="D60" s="32" t="s">
        <v>19</v>
      </c>
      <c r="E60" s="42" t="s">
        <v>26</v>
      </c>
      <c r="F60" s="41" t="s">
        <v>487</v>
      </c>
      <c r="G60" s="144" t="s">
        <v>488</v>
      </c>
    </row>
    <row r="61" spans="2:7" ht="60">
      <c r="B61" s="30" t="s">
        <v>32</v>
      </c>
      <c r="C61" s="108">
        <v>3800000</v>
      </c>
      <c r="D61" s="32" t="s">
        <v>19</v>
      </c>
      <c r="E61" s="42" t="s">
        <v>33</v>
      </c>
      <c r="F61" s="41" t="s">
        <v>487</v>
      </c>
      <c r="G61" s="144" t="s">
        <v>488</v>
      </c>
    </row>
    <row r="62" spans="2:7" ht="60">
      <c r="B62" s="30" t="s">
        <v>34</v>
      </c>
      <c r="C62" s="108">
        <v>500000</v>
      </c>
      <c r="D62" s="32" t="s">
        <v>19</v>
      </c>
      <c r="E62" s="42" t="s">
        <v>35</v>
      </c>
      <c r="F62" s="41" t="s">
        <v>487</v>
      </c>
      <c r="G62" s="144" t="s">
        <v>488</v>
      </c>
    </row>
    <row r="63" spans="2:7" ht="60">
      <c r="B63" s="30" t="s">
        <v>36</v>
      </c>
      <c r="C63" s="108">
        <v>12000000</v>
      </c>
      <c r="D63" s="32" t="s">
        <v>19</v>
      </c>
      <c r="E63" s="42" t="s">
        <v>20</v>
      </c>
      <c r="F63" s="41" t="s">
        <v>487</v>
      </c>
      <c r="G63" s="144" t="s">
        <v>488</v>
      </c>
    </row>
    <row r="64" spans="2:7">
      <c r="B64" s="35"/>
      <c r="C64" s="109"/>
      <c r="D64" s="36"/>
      <c r="E64" s="149"/>
      <c r="F64" s="37"/>
      <c r="G64" s="143"/>
    </row>
    <row r="65" spans="1:7" ht="24">
      <c r="B65" s="22" t="s">
        <v>0</v>
      </c>
      <c r="C65" s="106" t="s">
        <v>1</v>
      </c>
      <c r="D65" s="23" t="s">
        <v>2</v>
      </c>
      <c r="E65" s="24" t="s">
        <v>4</v>
      </c>
      <c r="F65" s="25" t="s">
        <v>3</v>
      </c>
      <c r="G65" s="24" t="s">
        <v>5</v>
      </c>
    </row>
    <row r="66" spans="1:7">
      <c r="B66" s="26" t="s">
        <v>37</v>
      </c>
      <c r="C66" s="107"/>
      <c r="D66" s="27"/>
      <c r="E66" s="148"/>
      <c r="F66" s="28"/>
      <c r="G66" s="29"/>
    </row>
    <row r="67" spans="1:7">
      <c r="B67" s="30" t="s">
        <v>38</v>
      </c>
      <c r="C67" s="108">
        <v>4000000</v>
      </c>
      <c r="D67" s="32" t="s">
        <v>19</v>
      </c>
      <c r="E67" s="42" t="s">
        <v>39</v>
      </c>
      <c r="F67" s="43">
        <v>41791</v>
      </c>
      <c r="G67" s="43">
        <v>41805</v>
      </c>
    </row>
    <row r="68" spans="1:7">
      <c r="B68" s="30" t="s">
        <v>41</v>
      </c>
      <c r="C68" s="108">
        <v>79500000</v>
      </c>
      <c r="D68" s="32" t="s">
        <v>19</v>
      </c>
      <c r="E68" s="42" t="s">
        <v>40</v>
      </c>
      <c r="F68" s="43">
        <v>41698</v>
      </c>
      <c r="G68" s="43">
        <v>41713</v>
      </c>
    </row>
    <row r="69" spans="1:7" ht="60">
      <c r="B69" s="30" t="s">
        <v>137</v>
      </c>
      <c r="C69" s="108">
        <v>1500000</v>
      </c>
      <c r="D69" s="32" t="s">
        <v>138</v>
      </c>
      <c r="E69" s="42" t="s">
        <v>138</v>
      </c>
      <c r="F69" s="41" t="s">
        <v>487</v>
      </c>
      <c r="G69" s="144" t="s">
        <v>488</v>
      </c>
    </row>
    <row r="70" spans="1:7">
      <c r="B70" s="30"/>
      <c r="C70" s="108"/>
      <c r="D70" s="32"/>
      <c r="E70" s="42"/>
      <c r="F70" s="41"/>
      <c r="G70" s="144"/>
    </row>
    <row r="71" spans="1:7" ht="24">
      <c r="B71" s="22" t="s">
        <v>0</v>
      </c>
      <c r="C71" s="106" t="s">
        <v>1</v>
      </c>
      <c r="D71" s="23" t="s">
        <v>2</v>
      </c>
      <c r="E71" s="24" t="s">
        <v>4</v>
      </c>
      <c r="F71" s="25" t="s">
        <v>3</v>
      </c>
      <c r="G71" s="24" t="s">
        <v>5</v>
      </c>
    </row>
    <row r="72" spans="1:7">
      <c r="B72" s="26" t="s">
        <v>7</v>
      </c>
      <c r="C72" s="107"/>
      <c r="D72" s="27"/>
      <c r="E72" s="148"/>
      <c r="F72" s="28"/>
      <c r="G72" s="29"/>
    </row>
    <row r="73" spans="1:7" ht="24">
      <c r="B73" s="30" t="s">
        <v>45</v>
      </c>
      <c r="C73" s="108">
        <v>26000000</v>
      </c>
      <c r="D73" s="32" t="s">
        <v>46</v>
      </c>
      <c r="E73" s="42" t="s">
        <v>8</v>
      </c>
      <c r="F73" s="43">
        <v>41713</v>
      </c>
      <c r="G73" s="43">
        <v>41730</v>
      </c>
    </row>
    <row r="74" spans="1:7" ht="36">
      <c r="B74" s="30" t="s">
        <v>9</v>
      </c>
      <c r="C74" s="108">
        <v>3300000</v>
      </c>
      <c r="D74" s="32" t="s">
        <v>46</v>
      </c>
      <c r="E74" s="42" t="s">
        <v>6</v>
      </c>
      <c r="F74" s="43">
        <v>41744</v>
      </c>
      <c r="G74" s="43">
        <v>41760</v>
      </c>
    </row>
    <row r="75" spans="1:7" ht="60">
      <c r="A75" s="19" t="s">
        <v>180</v>
      </c>
      <c r="B75" s="30" t="s">
        <v>10</v>
      </c>
      <c r="C75" s="108">
        <v>300000</v>
      </c>
      <c r="D75" s="32" t="s">
        <v>46</v>
      </c>
      <c r="E75" s="42" t="s">
        <v>11</v>
      </c>
      <c r="F75" s="41" t="s">
        <v>487</v>
      </c>
      <c r="G75" s="144" t="s">
        <v>488</v>
      </c>
    </row>
    <row r="76" spans="1:7" ht="60">
      <c r="B76" s="30" t="s">
        <v>10</v>
      </c>
      <c r="C76" s="108">
        <v>460000</v>
      </c>
      <c r="D76" s="32" t="s">
        <v>46</v>
      </c>
      <c r="E76" s="42" t="s">
        <v>63</v>
      </c>
      <c r="F76" s="41" t="s">
        <v>487</v>
      </c>
      <c r="G76" s="144" t="s">
        <v>488</v>
      </c>
    </row>
    <row r="77" spans="1:7" ht="60">
      <c r="B77" s="30" t="s">
        <v>10</v>
      </c>
      <c r="C77" s="108">
        <v>360000</v>
      </c>
      <c r="D77" s="32" t="s">
        <v>46</v>
      </c>
      <c r="E77" s="42" t="s">
        <v>6</v>
      </c>
      <c r="F77" s="41" t="s">
        <v>487</v>
      </c>
      <c r="G77" s="144" t="s">
        <v>488</v>
      </c>
    </row>
    <row r="78" spans="1:7" ht="24">
      <c r="B78" s="30" t="s">
        <v>48</v>
      </c>
      <c r="C78" s="108">
        <v>1210000</v>
      </c>
      <c r="D78" s="32" t="s">
        <v>19</v>
      </c>
      <c r="E78" s="42" t="s">
        <v>26</v>
      </c>
      <c r="F78" s="43">
        <v>41713</v>
      </c>
      <c r="G78" s="43">
        <v>41728</v>
      </c>
    </row>
    <row r="79" spans="1:7" ht="60">
      <c r="B79" s="30" t="s">
        <v>42</v>
      </c>
      <c r="C79" s="108">
        <v>5000000</v>
      </c>
      <c r="D79" s="32" t="s">
        <v>19</v>
      </c>
      <c r="E79" s="42" t="s">
        <v>40</v>
      </c>
      <c r="F79" s="41" t="s">
        <v>487</v>
      </c>
      <c r="G79" s="144" t="s">
        <v>488</v>
      </c>
    </row>
    <row r="80" spans="1:7" ht="24">
      <c r="B80" s="30" t="s">
        <v>12</v>
      </c>
      <c r="C80" s="108">
        <v>6000000</v>
      </c>
      <c r="D80" s="32" t="s">
        <v>100</v>
      </c>
      <c r="E80" s="42" t="s">
        <v>13</v>
      </c>
      <c r="F80" s="43">
        <v>41730</v>
      </c>
      <c r="G80" s="43">
        <v>41744</v>
      </c>
    </row>
    <row r="81" spans="1:7" ht="60">
      <c r="A81" s="19" t="s">
        <v>44</v>
      </c>
      <c r="B81" s="30" t="s">
        <v>47</v>
      </c>
      <c r="C81" s="108">
        <v>10000000</v>
      </c>
      <c r="D81" s="32" t="s">
        <v>46</v>
      </c>
      <c r="E81" s="42" t="s">
        <v>26</v>
      </c>
      <c r="F81" s="41" t="s">
        <v>487</v>
      </c>
      <c r="G81" s="144" t="s">
        <v>488</v>
      </c>
    </row>
    <row r="82" spans="1:7" ht="60">
      <c r="A82" s="19" t="s">
        <v>44</v>
      </c>
      <c r="B82" s="30" t="s">
        <v>47</v>
      </c>
      <c r="C82" s="108">
        <v>5000000</v>
      </c>
      <c r="D82" s="32" t="s">
        <v>19</v>
      </c>
      <c r="E82" s="42" t="s">
        <v>26</v>
      </c>
      <c r="F82" s="41" t="s">
        <v>487</v>
      </c>
      <c r="G82" s="144" t="s">
        <v>488</v>
      </c>
    </row>
    <row r="83" spans="1:7">
      <c r="B83" s="35" t="s">
        <v>44</v>
      </c>
      <c r="C83" s="109"/>
      <c r="D83" s="36"/>
      <c r="E83" s="149"/>
      <c r="F83" s="37"/>
      <c r="G83" s="143"/>
    </row>
    <row r="84" spans="1:7" ht="24">
      <c r="B84" s="22" t="s">
        <v>0</v>
      </c>
      <c r="C84" s="106" t="s">
        <v>1</v>
      </c>
      <c r="D84" s="23" t="s">
        <v>2</v>
      </c>
      <c r="E84" s="24" t="s">
        <v>4</v>
      </c>
      <c r="F84" s="25" t="s">
        <v>3</v>
      </c>
      <c r="G84" s="24" t="s">
        <v>5</v>
      </c>
    </row>
    <row r="85" spans="1:7">
      <c r="B85" s="26" t="s">
        <v>14</v>
      </c>
      <c r="C85" s="107"/>
      <c r="D85" s="27"/>
      <c r="E85" s="148"/>
      <c r="F85" s="28"/>
      <c r="G85" s="29"/>
    </row>
    <row r="86" spans="1:7">
      <c r="A86" s="19" t="s">
        <v>44</v>
      </c>
      <c r="B86" s="30" t="s">
        <v>15</v>
      </c>
      <c r="C86" s="108">
        <v>40000000</v>
      </c>
      <c r="D86" s="32" t="s">
        <v>46</v>
      </c>
      <c r="E86" s="42" t="s">
        <v>16</v>
      </c>
      <c r="F86" s="43">
        <v>41791</v>
      </c>
      <c r="G86" s="43">
        <v>41805</v>
      </c>
    </row>
    <row r="87" spans="1:7" ht="24">
      <c r="B87" s="30" t="s">
        <v>49</v>
      </c>
      <c r="C87" s="108">
        <v>50000000</v>
      </c>
      <c r="D87" s="32" t="s">
        <v>46</v>
      </c>
      <c r="E87" s="42" t="s">
        <v>16</v>
      </c>
      <c r="F87" s="43">
        <v>41699</v>
      </c>
      <c r="G87" s="43">
        <v>41713</v>
      </c>
    </row>
    <row r="88" spans="1:7" ht="24">
      <c r="B88" s="30" t="s">
        <v>17</v>
      </c>
      <c r="C88" s="108">
        <v>15000000</v>
      </c>
      <c r="D88" s="32" t="s">
        <v>369</v>
      </c>
      <c r="E88" s="42" t="s">
        <v>141</v>
      </c>
      <c r="F88" s="43">
        <v>41850</v>
      </c>
      <c r="G88" s="43">
        <v>41866</v>
      </c>
    </row>
    <row r="89" spans="1:7" ht="24">
      <c r="B89" s="30" t="s">
        <v>18</v>
      </c>
      <c r="C89" s="108">
        <v>40044000</v>
      </c>
      <c r="D89" s="32" t="s">
        <v>19</v>
      </c>
      <c r="E89" s="42" t="s">
        <v>20</v>
      </c>
      <c r="F89" s="43">
        <v>41805</v>
      </c>
      <c r="G89" s="43">
        <v>41820</v>
      </c>
    </row>
    <row r="90" spans="1:7" ht="24">
      <c r="B90" s="30" t="s">
        <v>76</v>
      </c>
      <c r="C90" s="108">
        <v>15001000</v>
      </c>
      <c r="D90" s="32" t="s">
        <v>19</v>
      </c>
      <c r="E90" s="42" t="s">
        <v>21</v>
      </c>
      <c r="F90" s="43">
        <v>41699</v>
      </c>
      <c r="G90" s="43">
        <v>41713</v>
      </c>
    </row>
    <row r="91" spans="1:7" ht="36">
      <c r="B91" s="30" t="s">
        <v>77</v>
      </c>
      <c r="C91" s="108">
        <v>20000000</v>
      </c>
      <c r="D91" s="32" t="s">
        <v>19</v>
      </c>
      <c r="E91" s="42" t="s">
        <v>22</v>
      </c>
      <c r="F91" s="43">
        <v>41850</v>
      </c>
      <c r="G91" s="43">
        <v>41866</v>
      </c>
    </row>
    <row r="92" spans="1:7">
      <c r="B92" s="30" t="s">
        <v>23</v>
      </c>
      <c r="C92" s="108">
        <v>10000000</v>
      </c>
      <c r="D92" s="32" t="s">
        <v>19</v>
      </c>
      <c r="E92" s="42" t="s">
        <v>22</v>
      </c>
      <c r="F92" s="43">
        <v>41850</v>
      </c>
      <c r="G92" s="43">
        <v>41866</v>
      </c>
    </row>
    <row r="93" spans="1:7">
      <c r="B93" s="30" t="s">
        <v>24</v>
      </c>
      <c r="C93" s="108">
        <v>15000000</v>
      </c>
      <c r="D93" s="32" t="s">
        <v>19</v>
      </c>
      <c r="E93" s="42" t="s">
        <v>25</v>
      </c>
      <c r="F93" s="43">
        <v>41821</v>
      </c>
      <c r="G93" s="43">
        <v>41835</v>
      </c>
    </row>
    <row r="94" spans="1:7" ht="60">
      <c r="B94" s="30" t="s">
        <v>379</v>
      </c>
      <c r="C94" s="108">
        <v>3000000</v>
      </c>
      <c r="D94" s="32" t="s">
        <v>138</v>
      </c>
      <c r="E94" s="42" t="s">
        <v>138</v>
      </c>
      <c r="F94" s="41" t="s">
        <v>487</v>
      </c>
      <c r="G94" s="144" t="s">
        <v>488</v>
      </c>
    </row>
    <row r="96" spans="1:7" ht="24">
      <c r="B96" s="22" t="s">
        <v>0</v>
      </c>
      <c r="C96" s="106" t="s">
        <v>1</v>
      </c>
      <c r="D96" s="23" t="s">
        <v>2</v>
      </c>
      <c r="E96" s="24" t="s">
        <v>4</v>
      </c>
      <c r="F96" s="25" t="s">
        <v>3</v>
      </c>
      <c r="G96" s="24" t="s">
        <v>5</v>
      </c>
    </row>
    <row r="97" spans="2:7">
      <c r="B97" s="26" t="s">
        <v>43</v>
      </c>
      <c r="C97" s="107"/>
      <c r="D97" s="27"/>
      <c r="E97" s="148"/>
      <c r="F97" s="28"/>
      <c r="G97" s="29"/>
    </row>
    <row r="98" spans="2:7" ht="24">
      <c r="B98" s="30" t="s">
        <v>78</v>
      </c>
      <c r="C98" s="108">
        <v>24000000</v>
      </c>
      <c r="D98" s="32" t="s">
        <v>19</v>
      </c>
      <c r="E98" s="42" t="s">
        <v>499</v>
      </c>
      <c r="F98" s="43">
        <v>41730</v>
      </c>
      <c r="G98" s="43">
        <v>41749</v>
      </c>
    </row>
    <row r="99" spans="2:7" ht="24">
      <c r="B99" s="30" t="s">
        <v>80</v>
      </c>
      <c r="C99" s="108">
        <v>40000000</v>
      </c>
      <c r="D99" s="32" t="s">
        <v>19</v>
      </c>
      <c r="E99" s="42" t="s">
        <v>500</v>
      </c>
      <c r="F99" s="43">
        <v>41713</v>
      </c>
      <c r="G99" s="43">
        <v>41739</v>
      </c>
    </row>
    <row r="100" spans="2:7" ht="24">
      <c r="B100" s="30" t="s">
        <v>81</v>
      </c>
      <c r="C100" s="108">
        <v>20000000</v>
      </c>
      <c r="D100" s="32" t="s">
        <v>19</v>
      </c>
      <c r="E100" s="42" t="s">
        <v>501</v>
      </c>
      <c r="F100" s="43">
        <v>41760</v>
      </c>
      <c r="G100" s="43">
        <v>41779</v>
      </c>
    </row>
    <row r="101" spans="2:7">
      <c r="B101" s="30" t="s">
        <v>139</v>
      </c>
      <c r="C101" s="108">
        <v>21000000</v>
      </c>
      <c r="D101" s="32" t="s">
        <v>100</v>
      </c>
      <c r="E101" s="42" t="s">
        <v>141</v>
      </c>
      <c r="F101" s="43">
        <v>41699</v>
      </c>
      <c r="G101" s="43">
        <v>41713</v>
      </c>
    </row>
    <row r="102" spans="2:7" ht="60">
      <c r="B102" s="30" t="s">
        <v>190</v>
      </c>
      <c r="C102" s="108">
        <v>10200000</v>
      </c>
      <c r="D102" s="32" t="s">
        <v>19</v>
      </c>
      <c r="E102" s="42" t="s">
        <v>79</v>
      </c>
      <c r="F102" s="41" t="s">
        <v>487</v>
      </c>
      <c r="G102" s="144" t="s">
        <v>488</v>
      </c>
    </row>
    <row r="103" spans="2:7">
      <c r="B103" s="30"/>
      <c r="C103" s="108"/>
      <c r="D103" s="32"/>
      <c r="E103" s="42"/>
      <c r="F103" s="41"/>
      <c r="G103" s="144"/>
    </row>
    <row r="104" spans="2:7" ht="24">
      <c r="B104" s="22" t="s">
        <v>0</v>
      </c>
      <c r="C104" s="106" t="s">
        <v>1</v>
      </c>
      <c r="D104" s="23" t="s">
        <v>2</v>
      </c>
      <c r="E104" s="24" t="s">
        <v>4</v>
      </c>
      <c r="F104" s="25" t="s">
        <v>3</v>
      </c>
      <c r="G104" s="24" t="s">
        <v>5</v>
      </c>
    </row>
    <row r="105" spans="2:7">
      <c r="B105" s="26" t="s">
        <v>82</v>
      </c>
      <c r="C105" s="107"/>
      <c r="D105" s="27"/>
      <c r="E105" s="148"/>
      <c r="F105" s="28"/>
      <c r="G105" s="29"/>
    </row>
    <row r="106" spans="2:7">
      <c r="B106" s="30" t="s">
        <v>83</v>
      </c>
      <c r="C106" s="108">
        <v>28000000</v>
      </c>
      <c r="D106" s="32" t="s">
        <v>19</v>
      </c>
      <c r="E106" s="42" t="s">
        <v>26</v>
      </c>
      <c r="F106" s="43" t="s">
        <v>496</v>
      </c>
      <c r="G106" s="144" t="s">
        <v>497</v>
      </c>
    </row>
    <row r="107" spans="2:7" ht="60">
      <c r="B107" s="46" t="s">
        <v>152</v>
      </c>
      <c r="C107" s="108">
        <v>1200000</v>
      </c>
      <c r="D107" s="32" t="s">
        <v>19</v>
      </c>
      <c r="E107" s="42" t="s">
        <v>26</v>
      </c>
      <c r="F107" s="43" t="s">
        <v>487</v>
      </c>
      <c r="G107" s="144" t="s">
        <v>488</v>
      </c>
    </row>
    <row r="108" spans="2:7">
      <c r="B108" s="46" t="s">
        <v>471</v>
      </c>
      <c r="C108" s="108">
        <v>315000</v>
      </c>
      <c r="D108" s="32" t="s">
        <v>19</v>
      </c>
      <c r="E108" s="42" t="s">
        <v>26</v>
      </c>
      <c r="F108" s="43">
        <v>41774</v>
      </c>
      <c r="G108" s="43">
        <v>41789</v>
      </c>
    </row>
    <row r="109" spans="2:7">
      <c r="B109" s="46" t="s">
        <v>489</v>
      </c>
      <c r="C109" s="108">
        <v>250000</v>
      </c>
      <c r="D109" s="32" t="s">
        <v>46</v>
      </c>
      <c r="E109" s="42" t="s">
        <v>11</v>
      </c>
      <c r="F109" s="43">
        <v>41713</v>
      </c>
      <c r="G109" s="43">
        <v>41728</v>
      </c>
    </row>
    <row r="110" spans="2:7">
      <c r="B110" s="46" t="s">
        <v>470</v>
      </c>
      <c r="C110" s="108">
        <v>266000</v>
      </c>
      <c r="D110" s="32" t="s">
        <v>19</v>
      </c>
      <c r="E110" s="42" t="s">
        <v>288</v>
      </c>
      <c r="F110" s="43">
        <v>41713</v>
      </c>
      <c r="G110" s="43">
        <v>41728</v>
      </c>
    </row>
    <row r="111" spans="2:7" ht="60">
      <c r="B111" s="30" t="s">
        <v>225</v>
      </c>
      <c r="C111" s="108">
        <v>600000</v>
      </c>
      <c r="D111" s="32" t="s">
        <v>138</v>
      </c>
      <c r="E111" s="42" t="s">
        <v>138</v>
      </c>
      <c r="F111" s="41" t="s">
        <v>487</v>
      </c>
      <c r="G111" s="144" t="s">
        <v>488</v>
      </c>
    </row>
    <row r="112" spans="2:7">
      <c r="B112" s="30" t="s">
        <v>431</v>
      </c>
      <c r="C112" s="108">
        <v>747777255</v>
      </c>
      <c r="D112" s="32" t="s">
        <v>19</v>
      </c>
      <c r="E112" s="42" t="s">
        <v>26</v>
      </c>
      <c r="F112" s="43">
        <v>41654</v>
      </c>
      <c r="G112" s="48">
        <v>41671</v>
      </c>
    </row>
    <row r="113" spans="2:7">
      <c r="B113" s="47"/>
      <c r="C113" s="109"/>
      <c r="D113" s="36"/>
      <c r="E113" s="149"/>
      <c r="F113" s="37"/>
      <c r="G113" s="143"/>
    </row>
    <row r="114" spans="2:7" ht="24">
      <c r="B114" s="22" t="s">
        <v>0</v>
      </c>
      <c r="C114" s="106" t="s">
        <v>1</v>
      </c>
      <c r="D114" s="23" t="s">
        <v>2</v>
      </c>
      <c r="E114" s="24" t="s">
        <v>4</v>
      </c>
      <c r="F114" s="25" t="s">
        <v>3</v>
      </c>
      <c r="G114" s="24" t="s">
        <v>5</v>
      </c>
    </row>
    <row r="115" spans="2:7">
      <c r="B115" s="26" t="s">
        <v>27</v>
      </c>
      <c r="C115" s="107"/>
      <c r="D115" s="27"/>
      <c r="E115" s="148"/>
      <c r="F115" s="28"/>
      <c r="G115" s="29"/>
    </row>
    <row r="116" spans="2:7" ht="24">
      <c r="B116" s="30" t="s">
        <v>50</v>
      </c>
      <c r="C116" s="108">
        <v>400000000</v>
      </c>
      <c r="D116" s="32" t="s">
        <v>46</v>
      </c>
      <c r="E116" s="42" t="s">
        <v>29</v>
      </c>
      <c r="F116" s="43">
        <v>41698</v>
      </c>
      <c r="G116" s="43">
        <v>41713</v>
      </c>
    </row>
    <row r="117" spans="2:7">
      <c r="B117" s="30" t="s">
        <v>84</v>
      </c>
      <c r="C117" s="108">
        <v>1800000</v>
      </c>
      <c r="D117" s="32" t="s">
        <v>19</v>
      </c>
      <c r="E117" s="42" t="s">
        <v>26</v>
      </c>
      <c r="F117" s="43">
        <v>41685</v>
      </c>
      <c r="G117" s="43">
        <v>41699</v>
      </c>
    </row>
    <row r="118" spans="2:7">
      <c r="B118" s="30" t="s">
        <v>85</v>
      </c>
      <c r="C118" s="108">
        <v>36000000</v>
      </c>
      <c r="D118" s="32" t="s">
        <v>19</v>
      </c>
      <c r="E118" s="42" t="s">
        <v>86</v>
      </c>
      <c r="F118" s="43">
        <v>41671</v>
      </c>
      <c r="G118" s="43">
        <v>41685</v>
      </c>
    </row>
    <row r="119" spans="2:7">
      <c r="B119" s="30" t="s">
        <v>136</v>
      </c>
      <c r="C119" s="108">
        <v>3000000</v>
      </c>
      <c r="D119" s="32" t="s">
        <v>19</v>
      </c>
      <c r="E119" s="42" t="s">
        <v>20</v>
      </c>
      <c r="F119" s="43">
        <v>41699</v>
      </c>
      <c r="G119" s="43">
        <v>41713</v>
      </c>
    </row>
    <row r="120" spans="2:7">
      <c r="B120" s="30" t="s">
        <v>474</v>
      </c>
      <c r="C120" s="108">
        <v>100000</v>
      </c>
      <c r="D120" s="32" t="s">
        <v>19</v>
      </c>
      <c r="E120" s="42" t="s">
        <v>468</v>
      </c>
      <c r="F120" s="43">
        <v>41760</v>
      </c>
      <c r="G120" s="43">
        <v>41774</v>
      </c>
    </row>
    <row r="121" spans="2:7">
      <c r="B121" s="30" t="s">
        <v>432</v>
      </c>
      <c r="C121" s="108">
        <v>1380000</v>
      </c>
      <c r="D121" s="32" t="s">
        <v>46</v>
      </c>
      <c r="E121" s="42" t="s">
        <v>63</v>
      </c>
      <c r="F121" s="43">
        <v>41760</v>
      </c>
      <c r="G121" s="43">
        <v>41774</v>
      </c>
    </row>
    <row r="122" spans="2:7">
      <c r="B122" s="30" t="s">
        <v>433</v>
      </c>
      <c r="C122" s="108">
        <v>1080000</v>
      </c>
      <c r="D122" s="32" t="s">
        <v>46</v>
      </c>
      <c r="E122" s="42" t="s">
        <v>63</v>
      </c>
      <c r="F122" s="43">
        <v>41685</v>
      </c>
      <c r="G122" s="43">
        <v>41698</v>
      </c>
    </row>
    <row r="123" spans="2:7">
      <c r="B123" s="30" t="s">
        <v>472</v>
      </c>
      <c r="C123" s="108">
        <v>600000</v>
      </c>
      <c r="D123" s="32" t="s">
        <v>19</v>
      </c>
      <c r="E123" s="42" t="s">
        <v>473</v>
      </c>
      <c r="F123" s="43">
        <v>41685</v>
      </c>
      <c r="G123" s="43">
        <v>41698</v>
      </c>
    </row>
    <row r="124" spans="2:7">
      <c r="B124" s="30" t="s">
        <v>433</v>
      </c>
      <c r="C124" s="108">
        <v>1000000</v>
      </c>
      <c r="D124" s="32" t="s">
        <v>46</v>
      </c>
      <c r="E124" s="42" t="s">
        <v>6</v>
      </c>
      <c r="F124" s="43">
        <v>41685</v>
      </c>
      <c r="G124" s="43">
        <v>41698</v>
      </c>
    </row>
    <row r="125" spans="2:7">
      <c r="B125" s="30" t="s">
        <v>433</v>
      </c>
      <c r="C125" s="108">
        <v>450000</v>
      </c>
      <c r="D125" s="32" t="s">
        <v>46</v>
      </c>
      <c r="E125" s="42" t="s">
        <v>103</v>
      </c>
      <c r="F125" s="43">
        <v>41685</v>
      </c>
      <c r="G125" s="43">
        <v>41698</v>
      </c>
    </row>
    <row r="126" spans="2:7">
      <c r="B126" s="30" t="s">
        <v>433</v>
      </c>
      <c r="C126" s="108">
        <v>1000000</v>
      </c>
      <c r="D126" s="32" t="s">
        <v>46</v>
      </c>
      <c r="E126" s="42" t="s">
        <v>104</v>
      </c>
      <c r="F126" s="43">
        <v>41685</v>
      </c>
      <c r="G126" s="43">
        <v>41698</v>
      </c>
    </row>
    <row r="127" spans="2:7">
      <c r="B127" s="30" t="s">
        <v>433</v>
      </c>
      <c r="C127" s="108">
        <v>2600000</v>
      </c>
      <c r="D127" s="32" t="s">
        <v>46</v>
      </c>
      <c r="E127" s="42" t="s">
        <v>236</v>
      </c>
      <c r="F127" s="43">
        <v>41685</v>
      </c>
      <c r="G127" s="43">
        <v>41698</v>
      </c>
    </row>
    <row r="128" spans="2:7">
      <c r="B128" s="30" t="s">
        <v>433</v>
      </c>
      <c r="C128" s="108">
        <v>2400000</v>
      </c>
      <c r="D128" s="32" t="s">
        <v>46</v>
      </c>
      <c r="E128" s="42" t="s">
        <v>114</v>
      </c>
      <c r="F128" s="43">
        <v>41685</v>
      </c>
      <c r="G128" s="43">
        <v>41698</v>
      </c>
    </row>
    <row r="129" spans="2:7">
      <c r="B129" s="30" t="s">
        <v>435</v>
      </c>
      <c r="C129" s="108">
        <v>900000</v>
      </c>
      <c r="D129" s="32" t="s">
        <v>46</v>
      </c>
      <c r="E129" s="42" t="s">
        <v>54</v>
      </c>
      <c r="F129" s="43">
        <v>41685</v>
      </c>
      <c r="G129" s="43">
        <v>41698</v>
      </c>
    </row>
    <row r="130" spans="2:7">
      <c r="B130" s="30" t="s">
        <v>433</v>
      </c>
      <c r="C130" s="108">
        <v>660000</v>
      </c>
      <c r="D130" s="32" t="s">
        <v>46</v>
      </c>
      <c r="E130" s="42" t="s">
        <v>11</v>
      </c>
      <c r="F130" s="43">
        <v>41685</v>
      </c>
      <c r="G130" s="43">
        <v>41698</v>
      </c>
    </row>
    <row r="131" spans="2:7" ht="24">
      <c r="B131" s="30" t="s">
        <v>435</v>
      </c>
      <c r="C131" s="108">
        <v>660000</v>
      </c>
      <c r="D131" s="32" t="s">
        <v>140</v>
      </c>
      <c r="E131" s="42" t="s">
        <v>339</v>
      </c>
      <c r="F131" s="43">
        <v>41685</v>
      </c>
      <c r="G131" s="43">
        <v>41698</v>
      </c>
    </row>
    <row r="132" spans="2:7" s="19" customFormat="1">
      <c r="B132" s="30" t="s">
        <v>435</v>
      </c>
      <c r="C132" s="108">
        <v>3000000</v>
      </c>
      <c r="D132" s="32" t="s">
        <v>502</v>
      </c>
      <c r="E132" s="42" t="s">
        <v>26</v>
      </c>
      <c r="F132" s="48">
        <v>41685</v>
      </c>
      <c r="G132" s="48">
        <v>41698</v>
      </c>
    </row>
    <row r="133" spans="2:7">
      <c r="B133" s="30" t="s">
        <v>436</v>
      </c>
      <c r="C133" s="108">
        <v>700000</v>
      </c>
      <c r="D133" s="32" t="s">
        <v>46</v>
      </c>
      <c r="E133" s="42" t="s">
        <v>11</v>
      </c>
      <c r="F133" s="43">
        <v>41774</v>
      </c>
      <c r="G133" s="43">
        <v>41789</v>
      </c>
    </row>
    <row r="134" spans="2:7">
      <c r="B134" s="30" t="s">
        <v>434</v>
      </c>
      <c r="C134" s="108">
        <v>600000</v>
      </c>
      <c r="D134" s="32" t="s">
        <v>46</v>
      </c>
      <c r="E134" s="42" t="s">
        <v>63</v>
      </c>
      <c r="F134" s="43">
        <v>41774</v>
      </c>
      <c r="G134" s="43">
        <v>41789</v>
      </c>
    </row>
    <row r="136" spans="2:7">
      <c r="B136" s="35"/>
      <c r="C136" s="109"/>
      <c r="D136" s="36"/>
      <c r="E136" s="149"/>
      <c r="F136" s="145"/>
      <c r="G136" s="145"/>
    </row>
    <row r="137" spans="2:7" ht="24">
      <c r="B137" s="22" t="s">
        <v>0</v>
      </c>
      <c r="C137" s="106" t="s">
        <v>1</v>
      </c>
      <c r="D137" s="23" t="s">
        <v>2</v>
      </c>
      <c r="E137" s="24" t="s">
        <v>4</v>
      </c>
      <c r="F137" s="25" t="s">
        <v>3</v>
      </c>
      <c r="G137" s="24" t="s">
        <v>5</v>
      </c>
    </row>
    <row r="138" spans="2:7">
      <c r="B138" s="26" t="s">
        <v>350</v>
      </c>
      <c r="C138" s="107"/>
      <c r="D138" s="27"/>
      <c r="E138" s="148"/>
      <c r="F138" s="28"/>
      <c r="G138" s="29"/>
    </row>
    <row r="139" spans="2:7">
      <c r="B139" s="30" t="s">
        <v>352</v>
      </c>
      <c r="C139" s="108">
        <v>70000000</v>
      </c>
      <c r="D139" s="32" t="s">
        <v>19</v>
      </c>
      <c r="E139" s="42" t="s">
        <v>351</v>
      </c>
      <c r="F139" s="43">
        <v>41760</v>
      </c>
      <c r="G139" s="43">
        <v>41774</v>
      </c>
    </row>
    <row r="141" spans="2:7" ht="24">
      <c r="B141" s="22" t="s">
        <v>0</v>
      </c>
      <c r="C141" s="106" t="s">
        <v>1</v>
      </c>
      <c r="D141" s="23" t="s">
        <v>2</v>
      </c>
      <c r="E141" s="24" t="s">
        <v>4</v>
      </c>
      <c r="F141" s="25" t="s">
        <v>3</v>
      </c>
      <c r="G141" s="24" t="s">
        <v>5</v>
      </c>
    </row>
    <row r="142" spans="2:7">
      <c r="B142" s="26" t="s">
        <v>51</v>
      </c>
      <c r="C142" s="107"/>
      <c r="D142" s="27"/>
      <c r="E142" s="148"/>
      <c r="F142" s="28"/>
      <c r="G142" s="29"/>
    </row>
    <row r="143" spans="2:7">
      <c r="B143" s="30" t="s">
        <v>52</v>
      </c>
      <c r="C143" s="108">
        <v>2500000</v>
      </c>
      <c r="D143" s="32" t="s">
        <v>46</v>
      </c>
      <c r="E143" s="42" t="s">
        <v>11</v>
      </c>
      <c r="F143" s="43">
        <v>41760</v>
      </c>
      <c r="G143" s="43">
        <v>41774</v>
      </c>
    </row>
    <row r="144" spans="2:7" ht="24">
      <c r="B144" s="30" t="s">
        <v>53</v>
      </c>
      <c r="C144" s="108">
        <v>3600000</v>
      </c>
      <c r="D144" s="32" t="s">
        <v>46</v>
      </c>
      <c r="E144" s="42" t="s">
        <v>54</v>
      </c>
      <c r="F144" s="43">
        <v>41713</v>
      </c>
      <c r="G144" s="43">
        <v>41744</v>
      </c>
    </row>
    <row r="145" spans="2:7">
      <c r="B145" s="30" t="s">
        <v>55</v>
      </c>
      <c r="C145" s="108">
        <v>3500000</v>
      </c>
      <c r="D145" s="32" t="s">
        <v>46</v>
      </c>
      <c r="E145" s="42" t="s">
        <v>54</v>
      </c>
      <c r="F145" s="43">
        <v>41713</v>
      </c>
      <c r="G145" s="43">
        <v>41744</v>
      </c>
    </row>
    <row r="146" spans="2:7" ht="60">
      <c r="B146" s="30" t="s">
        <v>182</v>
      </c>
      <c r="C146" s="108">
        <v>3575000</v>
      </c>
      <c r="D146" s="32" t="s">
        <v>46</v>
      </c>
      <c r="E146" s="42" t="s">
        <v>103</v>
      </c>
      <c r="F146" s="41" t="s">
        <v>487</v>
      </c>
      <c r="G146" s="144" t="s">
        <v>488</v>
      </c>
    </row>
    <row r="147" spans="2:7" ht="60">
      <c r="B147" s="30" t="s">
        <v>183</v>
      </c>
      <c r="C147" s="108">
        <v>6000000</v>
      </c>
      <c r="D147" s="32" t="s">
        <v>46</v>
      </c>
      <c r="E147" s="42" t="s">
        <v>63</v>
      </c>
      <c r="F147" s="41" t="s">
        <v>487</v>
      </c>
      <c r="G147" s="144" t="s">
        <v>488</v>
      </c>
    </row>
    <row r="148" spans="2:7" ht="60">
      <c r="B148" s="30" t="s">
        <v>184</v>
      </c>
      <c r="C148" s="108">
        <v>16500000</v>
      </c>
      <c r="D148" s="32" t="s">
        <v>46</v>
      </c>
      <c r="E148" s="42" t="s">
        <v>6</v>
      </c>
      <c r="F148" s="41" t="s">
        <v>487</v>
      </c>
      <c r="G148" s="144" t="s">
        <v>488</v>
      </c>
    </row>
    <row r="149" spans="2:7" ht="60">
      <c r="B149" s="30" t="s">
        <v>419</v>
      </c>
      <c r="C149" s="108">
        <v>1280000</v>
      </c>
      <c r="D149" s="32" t="s">
        <v>46</v>
      </c>
      <c r="E149" s="42" t="s">
        <v>6</v>
      </c>
      <c r="F149" s="41" t="s">
        <v>487</v>
      </c>
      <c r="G149" s="144" t="s">
        <v>488</v>
      </c>
    </row>
    <row r="150" spans="2:7" ht="60">
      <c r="B150" s="30" t="s">
        <v>185</v>
      </c>
      <c r="C150" s="108">
        <v>2500000</v>
      </c>
      <c r="D150" s="32" t="s">
        <v>46</v>
      </c>
      <c r="E150" s="42" t="s">
        <v>11</v>
      </c>
      <c r="F150" s="41" t="s">
        <v>487</v>
      </c>
      <c r="G150" s="144" t="s">
        <v>488</v>
      </c>
    </row>
    <row r="151" spans="2:7" ht="60">
      <c r="B151" s="30" t="s">
        <v>186</v>
      </c>
      <c r="C151" s="108">
        <v>4000000</v>
      </c>
      <c r="D151" s="32" t="s">
        <v>46</v>
      </c>
      <c r="E151" s="42" t="s">
        <v>54</v>
      </c>
      <c r="F151" s="41" t="s">
        <v>487</v>
      </c>
      <c r="G151" s="144" t="s">
        <v>488</v>
      </c>
    </row>
    <row r="152" spans="2:7" ht="60">
      <c r="B152" s="30" t="s">
        <v>187</v>
      </c>
      <c r="C152" s="108">
        <v>8000000</v>
      </c>
      <c r="D152" s="32" t="s">
        <v>46</v>
      </c>
      <c r="E152" s="42" t="s">
        <v>114</v>
      </c>
      <c r="F152" s="41" t="s">
        <v>487</v>
      </c>
      <c r="G152" s="144" t="s">
        <v>488</v>
      </c>
    </row>
    <row r="153" spans="2:7" ht="60">
      <c r="B153" s="30" t="s">
        <v>419</v>
      </c>
      <c r="C153" s="108">
        <v>2400000</v>
      </c>
      <c r="D153" s="32" t="s">
        <v>46</v>
      </c>
      <c r="E153" s="42" t="s">
        <v>114</v>
      </c>
      <c r="F153" s="41" t="s">
        <v>487</v>
      </c>
      <c r="G153" s="144" t="s">
        <v>488</v>
      </c>
    </row>
    <row r="154" spans="2:7" ht="60">
      <c r="B154" s="30" t="s">
        <v>416</v>
      </c>
      <c r="C154" s="108">
        <v>10000000</v>
      </c>
      <c r="D154" s="32" t="s">
        <v>46</v>
      </c>
      <c r="E154" s="42" t="s">
        <v>115</v>
      </c>
      <c r="F154" s="41" t="s">
        <v>487</v>
      </c>
      <c r="G154" s="144" t="s">
        <v>488</v>
      </c>
    </row>
    <row r="155" spans="2:7" ht="60">
      <c r="B155" s="30" t="s">
        <v>420</v>
      </c>
      <c r="C155" s="108">
        <v>280000</v>
      </c>
      <c r="D155" s="32" t="s">
        <v>46</v>
      </c>
      <c r="E155" s="42" t="s">
        <v>115</v>
      </c>
      <c r="F155" s="41" t="s">
        <v>487</v>
      </c>
      <c r="G155" s="144" t="s">
        <v>488</v>
      </c>
    </row>
    <row r="156" spans="2:7" ht="60">
      <c r="B156" s="30" t="s">
        <v>188</v>
      </c>
      <c r="C156" s="108">
        <v>11000000</v>
      </c>
      <c r="D156" s="32" t="s">
        <v>46</v>
      </c>
      <c r="E156" s="42" t="s">
        <v>108</v>
      </c>
      <c r="F156" s="41" t="s">
        <v>487</v>
      </c>
      <c r="G156" s="144" t="s">
        <v>488</v>
      </c>
    </row>
    <row r="157" spans="2:7" ht="60">
      <c r="B157" s="30" t="s">
        <v>189</v>
      </c>
      <c r="C157" s="108">
        <v>2280000</v>
      </c>
      <c r="D157" s="32" t="s">
        <v>46</v>
      </c>
      <c r="E157" s="42" t="s">
        <v>8</v>
      </c>
      <c r="F157" s="41" t="s">
        <v>487</v>
      </c>
      <c r="G157" s="144" t="s">
        <v>488</v>
      </c>
    </row>
    <row r="158" spans="2:7" ht="60">
      <c r="B158" s="30" t="s">
        <v>189</v>
      </c>
      <c r="C158" s="108">
        <v>11000000</v>
      </c>
      <c r="D158" s="32" t="s">
        <v>46</v>
      </c>
      <c r="E158" s="42" t="s">
        <v>104</v>
      </c>
      <c r="F158" s="41" t="s">
        <v>487</v>
      </c>
      <c r="G158" s="144" t="s">
        <v>488</v>
      </c>
    </row>
    <row r="159" spans="2:7" ht="60">
      <c r="B159" s="30" t="s">
        <v>480</v>
      </c>
      <c r="C159" s="108">
        <v>500000</v>
      </c>
      <c r="D159" s="32" t="s">
        <v>46</v>
      </c>
      <c r="E159" s="42" t="s">
        <v>11</v>
      </c>
      <c r="F159" s="41" t="s">
        <v>487</v>
      </c>
      <c r="G159" s="144" t="s">
        <v>488</v>
      </c>
    </row>
    <row r="160" spans="2:7" ht="60">
      <c r="B160" s="30" t="s">
        <v>191</v>
      </c>
      <c r="C160" s="108">
        <v>24000000</v>
      </c>
      <c r="D160" s="32" t="s">
        <v>19</v>
      </c>
      <c r="E160" s="42" t="s">
        <v>26</v>
      </c>
      <c r="F160" s="41" t="s">
        <v>487</v>
      </c>
      <c r="G160" s="144" t="s">
        <v>488</v>
      </c>
    </row>
    <row r="161" spans="2:7" ht="60">
      <c r="B161" s="30" t="s">
        <v>192</v>
      </c>
      <c r="C161" s="108">
        <v>4200000</v>
      </c>
      <c r="D161" s="32" t="s">
        <v>19</v>
      </c>
      <c r="E161" s="42" t="s">
        <v>26</v>
      </c>
      <c r="F161" s="41" t="s">
        <v>487</v>
      </c>
      <c r="G161" s="144" t="s">
        <v>488</v>
      </c>
    </row>
    <row r="162" spans="2:7" ht="60">
      <c r="B162" s="30" t="s">
        <v>417</v>
      </c>
      <c r="C162" s="108">
        <v>700000</v>
      </c>
      <c r="D162" s="32" t="s">
        <v>46</v>
      </c>
      <c r="E162" s="42" t="s">
        <v>395</v>
      </c>
      <c r="F162" s="41" t="s">
        <v>487</v>
      </c>
      <c r="G162" s="144" t="s">
        <v>488</v>
      </c>
    </row>
    <row r="163" spans="2:7" ht="60">
      <c r="B163" s="30" t="s">
        <v>418</v>
      </c>
      <c r="C163" s="108">
        <v>1000000</v>
      </c>
      <c r="D163" s="32" t="s">
        <v>46</v>
      </c>
      <c r="E163" s="42" t="s">
        <v>415</v>
      </c>
      <c r="F163" s="41" t="s">
        <v>487</v>
      </c>
      <c r="G163" s="144" t="s">
        <v>488</v>
      </c>
    </row>
    <row r="164" spans="2:7" ht="60">
      <c r="B164" s="30" t="s">
        <v>226</v>
      </c>
      <c r="C164" s="108">
        <v>10500000</v>
      </c>
      <c r="D164" s="32" t="s">
        <v>140</v>
      </c>
      <c r="E164" s="42" t="s">
        <v>227</v>
      </c>
      <c r="F164" s="41" t="s">
        <v>487</v>
      </c>
      <c r="G164" s="144" t="s">
        <v>488</v>
      </c>
    </row>
    <row r="165" spans="2:7" ht="24">
      <c r="B165" s="30" t="s">
        <v>228</v>
      </c>
      <c r="C165" s="108">
        <v>30000000</v>
      </c>
      <c r="D165" s="32" t="s">
        <v>140</v>
      </c>
      <c r="E165" s="42" t="s">
        <v>227</v>
      </c>
      <c r="F165" s="43">
        <v>41713</v>
      </c>
      <c r="G165" s="43">
        <v>41730</v>
      </c>
    </row>
    <row r="166" spans="2:7" ht="60">
      <c r="B166" s="30" t="s">
        <v>380</v>
      </c>
      <c r="C166" s="108">
        <v>250000</v>
      </c>
      <c r="D166" s="32" t="s">
        <v>138</v>
      </c>
      <c r="E166" s="32" t="s">
        <v>138</v>
      </c>
      <c r="F166" s="41" t="s">
        <v>487</v>
      </c>
      <c r="G166" s="144" t="s">
        <v>488</v>
      </c>
    </row>
    <row r="167" spans="2:7">
      <c r="B167" s="35"/>
      <c r="C167" s="109"/>
      <c r="D167" s="36"/>
      <c r="E167" s="149"/>
      <c r="F167" s="37"/>
      <c r="G167" s="143"/>
    </row>
    <row r="168" spans="2:7" ht="24">
      <c r="B168" s="22" t="s">
        <v>0</v>
      </c>
      <c r="C168" s="106" t="s">
        <v>1</v>
      </c>
      <c r="D168" s="23" t="s">
        <v>2</v>
      </c>
      <c r="E168" s="24" t="s">
        <v>4</v>
      </c>
      <c r="F168" s="25" t="s">
        <v>3</v>
      </c>
      <c r="G168" s="24" t="s">
        <v>5</v>
      </c>
    </row>
    <row r="169" spans="2:7" ht="24">
      <c r="B169" s="50" t="s">
        <v>193</v>
      </c>
      <c r="C169" s="107"/>
      <c r="D169" s="27"/>
      <c r="E169" s="148"/>
      <c r="F169" s="28"/>
      <c r="G169" s="29"/>
    </row>
    <row r="170" spans="2:7" ht="60">
      <c r="B170" s="30" t="s">
        <v>194</v>
      </c>
      <c r="C170" s="108">
        <v>2400000</v>
      </c>
      <c r="D170" s="32" t="s">
        <v>19</v>
      </c>
      <c r="E170" s="42" t="s">
        <v>26</v>
      </c>
      <c r="F170" s="41" t="s">
        <v>487</v>
      </c>
      <c r="G170" s="144" t="s">
        <v>488</v>
      </c>
    </row>
    <row r="171" spans="2:7" ht="60">
      <c r="B171" s="30" t="s">
        <v>195</v>
      </c>
      <c r="C171" s="108">
        <v>1800000</v>
      </c>
      <c r="D171" s="32" t="s">
        <v>19</v>
      </c>
      <c r="E171" s="42" t="s">
        <v>26</v>
      </c>
      <c r="F171" s="41" t="s">
        <v>487</v>
      </c>
      <c r="G171" s="144" t="s">
        <v>488</v>
      </c>
    </row>
    <row r="172" spans="2:7" ht="60">
      <c r="B172" s="30" t="s">
        <v>370</v>
      </c>
      <c r="C172" s="108">
        <v>600000</v>
      </c>
      <c r="D172" s="32" t="s">
        <v>140</v>
      </c>
      <c r="E172" s="42" t="s">
        <v>141</v>
      </c>
      <c r="F172" s="41" t="s">
        <v>487</v>
      </c>
      <c r="G172" s="144" t="s">
        <v>488</v>
      </c>
    </row>
    <row r="173" spans="2:7">
      <c r="B173" s="35"/>
      <c r="C173" s="109"/>
      <c r="D173" s="36"/>
      <c r="E173" s="149"/>
      <c r="F173" s="37"/>
      <c r="G173" s="143"/>
    </row>
    <row r="174" spans="2:7" ht="24">
      <c r="B174" s="22" t="s">
        <v>0</v>
      </c>
      <c r="C174" s="106" t="s">
        <v>1</v>
      </c>
      <c r="D174" s="23" t="s">
        <v>2</v>
      </c>
      <c r="E174" s="24" t="s">
        <v>4</v>
      </c>
      <c r="F174" s="25" t="s">
        <v>3</v>
      </c>
      <c r="G174" s="24" t="s">
        <v>5</v>
      </c>
    </row>
    <row r="175" spans="2:7">
      <c r="B175" s="50" t="s">
        <v>196</v>
      </c>
      <c r="C175" s="107"/>
      <c r="D175" s="27"/>
      <c r="E175" s="148"/>
      <c r="F175" s="28"/>
      <c r="G175" s="29"/>
    </row>
    <row r="176" spans="2:7" ht="60">
      <c r="B176" s="30" t="s">
        <v>197</v>
      </c>
      <c r="C176" s="108">
        <v>30000000</v>
      </c>
      <c r="D176" s="32" t="s">
        <v>19</v>
      </c>
      <c r="E176" s="42" t="s">
        <v>26</v>
      </c>
      <c r="F176" s="41" t="s">
        <v>487</v>
      </c>
      <c r="G176" s="144" t="s">
        <v>488</v>
      </c>
    </row>
    <row r="177" spans="2:7" ht="60">
      <c r="B177" s="30" t="s">
        <v>197</v>
      </c>
      <c r="C177" s="108">
        <v>72000000</v>
      </c>
      <c r="D177" s="32" t="s">
        <v>421</v>
      </c>
      <c r="E177" s="42" t="s">
        <v>29</v>
      </c>
      <c r="F177" s="41" t="s">
        <v>487</v>
      </c>
      <c r="G177" s="144" t="s">
        <v>488</v>
      </c>
    </row>
    <row r="178" spans="2:7" ht="60">
      <c r="B178" s="30" t="s">
        <v>198</v>
      </c>
      <c r="C178" s="108">
        <v>600000</v>
      </c>
      <c r="D178" s="32" t="s">
        <v>19</v>
      </c>
      <c r="E178" s="42" t="s">
        <v>33</v>
      </c>
      <c r="F178" s="41" t="s">
        <v>487</v>
      </c>
      <c r="G178" s="144" t="s">
        <v>488</v>
      </c>
    </row>
    <row r="179" spans="2:7" ht="60">
      <c r="B179" s="30" t="s">
        <v>371</v>
      </c>
      <c r="C179" s="108">
        <v>1500000</v>
      </c>
      <c r="D179" s="32" t="s">
        <v>140</v>
      </c>
      <c r="E179" s="42" t="s">
        <v>141</v>
      </c>
      <c r="F179" s="41" t="s">
        <v>487</v>
      </c>
      <c r="G179" s="144" t="s">
        <v>488</v>
      </c>
    </row>
    <row r="180" spans="2:7" ht="60">
      <c r="B180" s="30" t="s">
        <v>381</v>
      </c>
      <c r="C180" s="108">
        <v>1600000</v>
      </c>
      <c r="D180" s="32" t="s">
        <v>138</v>
      </c>
      <c r="E180" s="32" t="s">
        <v>138</v>
      </c>
      <c r="F180" s="41" t="s">
        <v>487</v>
      </c>
      <c r="G180" s="144" t="s">
        <v>488</v>
      </c>
    </row>
    <row r="181" spans="2:7">
      <c r="B181" s="35"/>
      <c r="C181" s="109"/>
      <c r="D181" s="36"/>
      <c r="E181" s="149"/>
      <c r="F181" s="51"/>
      <c r="G181" s="52"/>
    </row>
    <row r="182" spans="2:7" ht="24">
      <c r="B182" s="22" t="s">
        <v>0</v>
      </c>
      <c r="C182" s="106" t="s">
        <v>1</v>
      </c>
      <c r="D182" s="23" t="s">
        <v>2</v>
      </c>
      <c r="E182" s="24" t="s">
        <v>4</v>
      </c>
      <c r="F182" s="25" t="s">
        <v>3</v>
      </c>
      <c r="G182" s="24" t="s">
        <v>5</v>
      </c>
    </row>
    <row r="183" spans="2:7">
      <c r="B183" s="50" t="s">
        <v>199</v>
      </c>
      <c r="C183" s="107"/>
      <c r="D183" s="27"/>
      <c r="E183" s="148"/>
      <c r="F183" s="28"/>
      <c r="G183" s="29"/>
    </row>
    <row r="184" spans="2:7" ht="60">
      <c r="B184" s="30" t="s">
        <v>200</v>
      </c>
      <c r="C184" s="108">
        <v>1200000</v>
      </c>
      <c r="D184" s="32" t="s">
        <v>19</v>
      </c>
      <c r="E184" s="42" t="s">
        <v>26</v>
      </c>
      <c r="F184" s="41" t="s">
        <v>487</v>
      </c>
      <c r="G184" s="144" t="s">
        <v>488</v>
      </c>
    </row>
    <row r="185" spans="2:7" ht="60">
      <c r="B185" s="30" t="s">
        <v>201</v>
      </c>
      <c r="C185" s="108">
        <v>600000</v>
      </c>
      <c r="D185" s="32" t="s">
        <v>19</v>
      </c>
      <c r="E185" s="42" t="s">
        <v>26</v>
      </c>
      <c r="F185" s="41" t="s">
        <v>487</v>
      </c>
      <c r="G185" s="144" t="s">
        <v>488</v>
      </c>
    </row>
    <row r="186" spans="2:7" ht="60">
      <c r="B186" s="30" t="s">
        <v>202</v>
      </c>
      <c r="C186" s="108">
        <v>1320000</v>
      </c>
      <c r="D186" s="32" t="s">
        <v>19</v>
      </c>
      <c r="E186" s="42" t="s">
        <v>26</v>
      </c>
      <c r="F186" s="41" t="s">
        <v>487</v>
      </c>
      <c r="G186" s="144" t="s">
        <v>488</v>
      </c>
    </row>
    <row r="187" spans="2:7" ht="60">
      <c r="B187" s="30" t="s">
        <v>203</v>
      </c>
      <c r="C187" s="108">
        <f>1500000+204000</f>
        <v>1704000</v>
      </c>
      <c r="D187" s="32" t="s">
        <v>19</v>
      </c>
      <c r="E187" s="42" t="s">
        <v>20</v>
      </c>
      <c r="F187" s="41" t="s">
        <v>487</v>
      </c>
      <c r="G187" s="144" t="s">
        <v>488</v>
      </c>
    </row>
    <row r="188" spans="2:7" ht="60">
      <c r="B188" s="30" t="s">
        <v>422</v>
      </c>
      <c r="C188" s="108">
        <v>200000</v>
      </c>
      <c r="D188" s="32" t="s">
        <v>19</v>
      </c>
      <c r="E188" s="42" t="s">
        <v>458</v>
      </c>
      <c r="F188" s="41" t="s">
        <v>487</v>
      </c>
      <c r="G188" s="144" t="s">
        <v>488</v>
      </c>
    </row>
    <row r="189" spans="2:7" ht="60">
      <c r="B189" s="30" t="s">
        <v>422</v>
      </c>
      <c r="C189" s="108">
        <v>600000</v>
      </c>
      <c r="D189" s="32" t="s">
        <v>19</v>
      </c>
      <c r="E189" s="42" t="s">
        <v>291</v>
      </c>
      <c r="F189" s="41" t="s">
        <v>487</v>
      </c>
      <c r="G189" s="144" t="s">
        <v>488</v>
      </c>
    </row>
    <row r="190" spans="2:7" ht="60">
      <c r="B190" s="30" t="s">
        <v>422</v>
      </c>
      <c r="C190" s="108">
        <v>360000</v>
      </c>
      <c r="D190" s="32" t="s">
        <v>19</v>
      </c>
      <c r="E190" s="42" t="s">
        <v>464</v>
      </c>
      <c r="F190" s="41" t="s">
        <v>487</v>
      </c>
      <c r="G190" s="144" t="s">
        <v>488</v>
      </c>
    </row>
    <row r="191" spans="2:7" ht="60">
      <c r="B191" s="30" t="s">
        <v>422</v>
      </c>
      <c r="C191" s="108">
        <v>300000</v>
      </c>
      <c r="D191" s="32" t="s">
        <v>19</v>
      </c>
      <c r="E191" s="42" t="s">
        <v>239</v>
      </c>
      <c r="F191" s="41" t="s">
        <v>487</v>
      </c>
      <c r="G191" s="144" t="s">
        <v>488</v>
      </c>
    </row>
    <row r="192" spans="2:7" ht="60">
      <c r="B192" s="30" t="s">
        <v>204</v>
      </c>
      <c r="C192" s="108">
        <v>600000</v>
      </c>
      <c r="D192" s="32" t="s">
        <v>19</v>
      </c>
      <c r="E192" s="42" t="s">
        <v>205</v>
      </c>
      <c r="F192" s="41" t="s">
        <v>487</v>
      </c>
      <c r="G192" s="144" t="s">
        <v>488</v>
      </c>
    </row>
    <row r="193" spans="2:7" ht="60">
      <c r="B193" s="30" t="s">
        <v>422</v>
      </c>
      <c r="C193" s="108">
        <v>300000</v>
      </c>
      <c r="D193" s="32" t="s">
        <v>19</v>
      </c>
      <c r="E193" s="42" t="s">
        <v>465</v>
      </c>
      <c r="F193" s="41" t="s">
        <v>487</v>
      </c>
      <c r="G193" s="144" t="s">
        <v>488</v>
      </c>
    </row>
    <row r="194" spans="2:7" ht="60">
      <c r="B194" s="30" t="s">
        <v>206</v>
      </c>
      <c r="C194" s="108">
        <v>1200000</v>
      </c>
      <c r="D194" s="32" t="s">
        <v>19</v>
      </c>
      <c r="E194" s="42" t="s">
        <v>79</v>
      </c>
      <c r="F194" s="41" t="s">
        <v>487</v>
      </c>
      <c r="G194" s="144" t="s">
        <v>488</v>
      </c>
    </row>
    <row r="195" spans="2:7" ht="60">
      <c r="B195" s="30" t="s">
        <v>372</v>
      </c>
      <c r="C195" s="108">
        <v>900000</v>
      </c>
      <c r="D195" s="32" t="s">
        <v>140</v>
      </c>
      <c r="E195" s="42" t="s">
        <v>141</v>
      </c>
      <c r="F195" s="41" t="s">
        <v>487</v>
      </c>
      <c r="G195" s="144" t="s">
        <v>488</v>
      </c>
    </row>
    <row r="196" spans="2:7" ht="60">
      <c r="B196" s="30" t="s">
        <v>422</v>
      </c>
      <c r="C196" s="108">
        <v>100000</v>
      </c>
      <c r="D196" s="32" t="s">
        <v>19</v>
      </c>
      <c r="E196" s="42" t="s">
        <v>451</v>
      </c>
      <c r="F196" s="41" t="s">
        <v>487</v>
      </c>
      <c r="G196" s="144" t="s">
        <v>488</v>
      </c>
    </row>
    <row r="197" spans="2:7" ht="60">
      <c r="B197" s="30" t="s">
        <v>422</v>
      </c>
      <c r="C197" s="108">
        <v>120000</v>
      </c>
      <c r="D197" s="32" t="s">
        <v>19</v>
      </c>
      <c r="E197" s="42" t="s">
        <v>466</v>
      </c>
      <c r="F197" s="41" t="s">
        <v>487</v>
      </c>
      <c r="G197" s="144" t="s">
        <v>488</v>
      </c>
    </row>
    <row r="198" spans="2:7" ht="60">
      <c r="B198" s="30" t="s">
        <v>422</v>
      </c>
      <c r="C198" s="108">
        <v>2480000</v>
      </c>
      <c r="D198" s="32" t="s">
        <v>397</v>
      </c>
      <c r="E198" s="42" t="s">
        <v>103</v>
      </c>
      <c r="F198" s="41" t="s">
        <v>487</v>
      </c>
      <c r="G198" s="144" t="s">
        <v>488</v>
      </c>
    </row>
    <row r="199" spans="2:7" ht="60">
      <c r="B199" s="30" t="s">
        <v>422</v>
      </c>
      <c r="C199" s="108">
        <v>2600000</v>
      </c>
      <c r="D199" s="32" t="s">
        <v>397</v>
      </c>
      <c r="E199" s="42" t="s">
        <v>63</v>
      </c>
      <c r="F199" s="41" t="s">
        <v>487</v>
      </c>
      <c r="G199" s="144" t="s">
        <v>488</v>
      </c>
    </row>
    <row r="200" spans="2:7" ht="60">
      <c r="B200" s="30" t="s">
        <v>422</v>
      </c>
      <c r="C200" s="108">
        <v>1500000</v>
      </c>
      <c r="D200" s="32" t="s">
        <v>397</v>
      </c>
      <c r="E200" s="42" t="s">
        <v>6</v>
      </c>
      <c r="F200" s="41" t="s">
        <v>487</v>
      </c>
      <c r="G200" s="144" t="s">
        <v>488</v>
      </c>
    </row>
    <row r="201" spans="2:7" ht="60">
      <c r="B201" s="30" t="s">
        <v>422</v>
      </c>
      <c r="C201" s="108">
        <v>720000</v>
      </c>
      <c r="D201" s="32" t="s">
        <v>397</v>
      </c>
      <c r="E201" s="42" t="s">
        <v>11</v>
      </c>
      <c r="F201" s="41" t="s">
        <v>487</v>
      </c>
      <c r="G201" s="144" t="s">
        <v>488</v>
      </c>
    </row>
    <row r="202" spans="2:7" ht="60">
      <c r="B202" s="30" t="s">
        <v>422</v>
      </c>
      <c r="C202" s="108">
        <v>900000</v>
      </c>
      <c r="D202" s="32" t="s">
        <v>397</v>
      </c>
      <c r="E202" s="42" t="s">
        <v>54</v>
      </c>
      <c r="F202" s="41" t="s">
        <v>487</v>
      </c>
      <c r="G202" s="144" t="s">
        <v>488</v>
      </c>
    </row>
    <row r="203" spans="2:7" ht="60">
      <c r="B203" s="30" t="s">
        <v>422</v>
      </c>
      <c r="C203" s="108">
        <v>6900000</v>
      </c>
      <c r="D203" s="32" t="s">
        <v>397</v>
      </c>
      <c r="E203" s="42" t="s">
        <v>114</v>
      </c>
      <c r="F203" s="41" t="s">
        <v>487</v>
      </c>
      <c r="G203" s="144" t="s">
        <v>488</v>
      </c>
    </row>
    <row r="204" spans="2:7" ht="60">
      <c r="B204" s="30" t="s">
        <v>422</v>
      </c>
      <c r="C204" s="108">
        <v>2000000</v>
      </c>
      <c r="D204" s="32" t="s">
        <v>397</v>
      </c>
      <c r="E204" s="42" t="s">
        <v>115</v>
      </c>
      <c r="F204" s="41" t="s">
        <v>487</v>
      </c>
      <c r="G204" s="144" t="s">
        <v>488</v>
      </c>
    </row>
    <row r="205" spans="2:7" ht="60">
      <c r="B205" s="30" t="s">
        <v>422</v>
      </c>
      <c r="C205" s="108">
        <v>2400000</v>
      </c>
      <c r="D205" s="32" t="s">
        <v>397</v>
      </c>
      <c r="E205" s="42" t="s">
        <v>423</v>
      </c>
      <c r="F205" s="41" t="s">
        <v>487</v>
      </c>
      <c r="G205" s="144" t="s">
        <v>488</v>
      </c>
    </row>
    <row r="206" spans="2:7" ht="60">
      <c r="B206" s="30" t="s">
        <v>422</v>
      </c>
      <c r="C206" s="108">
        <v>2500000</v>
      </c>
      <c r="D206" s="32" t="s">
        <v>397</v>
      </c>
      <c r="E206" s="42" t="s">
        <v>104</v>
      </c>
      <c r="F206" s="41" t="s">
        <v>487</v>
      </c>
      <c r="G206" s="144" t="s">
        <v>488</v>
      </c>
    </row>
    <row r="207" spans="2:7" ht="60">
      <c r="B207" s="30" t="s">
        <v>422</v>
      </c>
      <c r="C207" s="108">
        <v>2000000</v>
      </c>
      <c r="D207" s="32" t="s">
        <v>397</v>
      </c>
      <c r="E207" s="42" t="s">
        <v>8</v>
      </c>
      <c r="F207" s="41" t="s">
        <v>487</v>
      </c>
      <c r="G207" s="144" t="s">
        <v>488</v>
      </c>
    </row>
    <row r="208" spans="2:7" ht="60">
      <c r="B208" s="30" t="s">
        <v>424</v>
      </c>
      <c r="C208" s="108">
        <v>300000</v>
      </c>
      <c r="D208" s="32" t="s">
        <v>397</v>
      </c>
      <c r="E208" s="42" t="s">
        <v>29</v>
      </c>
      <c r="F208" s="41" t="s">
        <v>487</v>
      </c>
      <c r="G208" s="144" t="s">
        <v>488</v>
      </c>
    </row>
    <row r="209" spans="2:7" ht="60">
      <c r="B209" s="30" t="s">
        <v>425</v>
      </c>
      <c r="C209" s="108">
        <v>80000</v>
      </c>
      <c r="D209" s="32" t="s">
        <v>397</v>
      </c>
      <c r="E209" s="42" t="s">
        <v>29</v>
      </c>
      <c r="F209" s="41" t="s">
        <v>487</v>
      </c>
      <c r="G209" s="144" t="s">
        <v>488</v>
      </c>
    </row>
    <row r="210" spans="2:7" ht="60">
      <c r="B210" s="30" t="s">
        <v>422</v>
      </c>
      <c r="C210" s="108">
        <v>300000</v>
      </c>
      <c r="D210" s="32" t="s">
        <v>397</v>
      </c>
      <c r="E210" s="42" t="s">
        <v>395</v>
      </c>
      <c r="F210" s="41" t="s">
        <v>487</v>
      </c>
      <c r="G210" s="144" t="s">
        <v>488</v>
      </c>
    </row>
    <row r="211" spans="2:7">
      <c r="B211" s="35"/>
      <c r="C211" s="109"/>
      <c r="D211" s="36"/>
      <c r="E211" s="149"/>
      <c r="F211" s="51"/>
      <c r="G211" s="52"/>
    </row>
    <row r="212" spans="2:7" ht="24">
      <c r="B212" s="22" t="s">
        <v>0</v>
      </c>
      <c r="C212" s="106" t="s">
        <v>1</v>
      </c>
      <c r="D212" s="23" t="s">
        <v>2</v>
      </c>
      <c r="E212" s="24" t="s">
        <v>4</v>
      </c>
      <c r="F212" s="25" t="s">
        <v>3</v>
      </c>
      <c r="G212" s="24" t="s">
        <v>5</v>
      </c>
    </row>
    <row r="213" spans="2:7" ht="24">
      <c r="B213" s="50" t="s">
        <v>207</v>
      </c>
      <c r="C213" s="107"/>
      <c r="D213" s="27"/>
      <c r="E213" s="148"/>
      <c r="F213" s="28"/>
      <c r="G213" s="29"/>
    </row>
    <row r="214" spans="2:7" ht="60">
      <c r="B214" s="30" t="s">
        <v>208</v>
      </c>
      <c r="C214" s="108">
        <v>3600000</v>
      </c>
      <c r="D214" s="32" t="s">
        <v>19</v>
      </c>
      <c r="E214" s="42" t="s">
        <v>26</v>
      </c>
      <c r="F214" s="41" t="s">
        <v>487</v>
      </c>
      <c r="G214" s="144" t="s">
        <v>488</v>
      </c>
    </row>
    <row r="215" spans="2:7" ht="60">
      <c r="B215" s="30" t="s">
        <v>426</v>
      </c>
      <c r="C215" s="108">
        <v>500000</v>
      </c>
      <c r="D215" s="32" t="s">
        <v>19</v>
      </c>
      <c r="E215" s="42" t="s">
        <v>467</v>
      </c>
      <c r="F215" s="41" t="s">
        <v>487</v>
      </c>
      <c r="G215" s="144" t="s">
        <v>488</v>
      </c>
    </row>
    <row r="216" spans="2:7" ht="60">
      <c r="B216" s="30" t="s">
        <v>426</v>
      </c>
      <c r="C216" s="108">
        <v>1500000</v>
      </c>
      <c r="D216" s="32" t="s">
        <v>19</v>
      </c>
      <c r="E216" s="42" t="s">
        <v>20</v>
      </c>
      <c r="F216" s="41" t="s">
        <v>487</v>
      </c>
      <c r="G216" s="144" t="s">
        <v>488</v>
      </c>
    </row>
    <row r="217" spans="2:7" ht="60">
      <c r="B217" s="30" t="s">
        <v>426</v>
      </c>
      <c r="C217" s="108">
        <v>800000</v>
      </c>
      <c r="D217" s="32" t="s">
        <v>19</v>
      </c>
      <c r="E217" s="42" t="s">
        <v>458</v>
      </c>
      <c r="F217" s="41" t="s">
        <v>487</v>
      </c>
      <c r="G217" s="144" t="s">
        <v>488</v>
      </c>
    </row>
    <row r="218" spans="2:7" ht="60">
      <c r="B218" s="30" t="s">
        <v>426</v>
      </c>
      <c r="C218" s="108">
        <v>480000</v>
      </c>
      <c r="D218" s="32" t="s">
        <v>19</v>
      </c>
      <c r="E218" s="42" t="s">
        <v>444</v>
      </c>
      <c r="F218" s="41" t="s">
        <v>487</v>
      </c>
      <c r="G218" s="144" t="s">
        <v>488</v>
      </c>
    </row>
    <row r="219" spans="2:7" ht="60">
      <c r="B219" s="30" t="s">
        <v>426</v>
      </c>
      <c r="C219" s="108">
        <v>120000</v>
      </c>
      <c r="D219" s="32" t="s">
        <v>19</v>
      </c>
      <c r="E219" s="42" t="s">
        <v>291</v>
      </c>
      <c r="F219" s="41" t="s">
        <v>487</v>
      </c>
      <c r="G219" s="144" t="s">
        <v>488</v>
      </c>
    </row>
    <row r="220" spans="2:7" ht="60">
      <c r="B220" s="30" t="s">
        <v>426</v>
      </c>
      <c r="C220" s="108">
        <v>600000</v>
      </c>
      <c r="D220" s="32" t="s">
        <v>19</v>
      </c>
      <c r="E220" s="42" t="s">
        <v>317</v>
      </c>
      <c r="F220" s="41" t="s">
        <v>487</v>
      </c>
      <c r="G220" s="144" t="s">
        <v>488</v>
      </c>
    </row>
    <row r="221" spans="2:7" ht="60">
      <c r="B221" s="30" t="s">
        <v>209</v>
      </c>
      <c r="C221" s="108">
        <v>2000000</v>
      </c>
      <c r="D221" s="32" t="s">
        <v>19</v>
      </c>
      <c r="E221" s="42" t="s">
        <v>40</v>
      </c>
      <c r="F221" s="41" t="s">
        <v>487</v>
      </c>
      <c r="G221" s="144" t="s">
        <v>488</v>
      </c>
    </row>
    <row r="222" spans="2:7" ht="60">
      <c r="B222" s="30" t="s">
        <v>210</v>
      </c>
      <c r="C222" s="108">
        <v>300000</v>
      </c>
      <c r="D222" s="32" t="s">
        <v>19</v>
      </c>
      <c r="E222" s="42" t="s">
        <v>293</v>
      </c>
      <c r="F222" s="41" t="s">
        <v>487</v>
      </c>
      <c r="G222" s="144" t="s">
        <v>488</v>
      </c>
    </row>
    <row r="223" spans="2:7" ht="60">
      <c r="B223" s="30" t="s">
        <v>210</v>
      </c>
      <c r="C223" s="108">
        <v>1000000</v>
      </c>
      <c r="D223" s="32" t="s">
        <v>19</v>
      </c>
      <c r="E223" s="42" t="s">
        <v>22</v>
      </c>
      <c r="F223" s="41" t="s">
        <v>487</v>
      </c>
      <c r="G223" s="144" t="s">
        <v>488</v>
      </c>
    </row>
    <row r="224" spans="2:7" ht="60">
      <c r="B224" s="30" t="s">
        <v>210</v>
      </c>
      <c r="C224" s="108">
        <v>2400000</v>
      </c>
      <c r="D224" s="32" t="s">
        <v>19</v>
      </c>
      <c r="E224" s="42" t="s">
        <v>26</v>
      </c>
      <c r="F224" s="41" t="s">
        <v>487</v>
      </c>
      <c r="G224" s="144" t="s">
        <v>488</v>
      </c>
    </row>
    <row r="225" spans="2:7" ht="60">
      <c r="B225" s="30" t="s">
        <v>210</v>
      </c>
      <c r="C225" s="108">
        <v>516000</v>
      </c>
      <c r="D225" s="32" t="s">
        <v>19</v>
      </c>
      <c r="E225" s="42" t="s">
        <v>285</v>
      </c>
      <c r="F225" s="41" t="s">
        <v>487</v>
      </c>
      <c r="G225" s="144" t="s">
        <v>488</v>
      </c>
    </row>
    <row r="226" spans="2:7" ht="60">
      <c r="B226" s="30" t="s">
        <v>210</v>
      </c>
      <c r="C226" s="108">
        <v>120000</v>
      </c>
      <c r="D226" s="32" t="s">
        <v>19</v>
      </c>
      <c r="E226" s="42" t="s">
        <v>466</v>
      </c>
      <c r="F226" s="41" t="s">
        <v>487</v>
      </c>
      <c r="G226" s="144" t="s">
        <v>488</v>
      </c>
    </row>
    <row r="227" spans="2:7" ht="60">
      <c r="B227" s="30" t="s">
        <v>210</v>
      </c>
      <c r="C227" s="108">
        <v>270000</v>
      </c>
      <c r="D227" s="32" t="s">
        <v>19</v>
      </c>
      <c r="E227" s="42" t="s">
        <v>451</v>
      </c>
      <c r="F227" s="41" t="s">
        <v>487</v>
      </c>
      <c r="G227" s="144" t="s">
        <v>488</v>
      </c>
    </row>
    <row r="228" spans="2:7" ht="60">
      <c r="B228" s="30" t="s">
        <v>229</v>
      </c>
      <c r="C228" s="108">
        <v>2400000</v>
      </c>
      <c r="D228" s="32" t="s">
        <v>230</v>
      </c>
      <c r="E228" s="42" t="s">
        <v>227</v>
      </c>
      <c r="F228" s="41" t="s">
        <v>487</v>
      </c>
      <c r="G228" s="144" t="s">
        <v>488</v>
      </c>
    </row>
    <row r="229" spans="2:7" ht="60">
      <c r="B229" s="30" t="s">
        <v>373</v>
      </c>
      <c r="C229" s="108">
        <v>1500000</v>
      </c>
      <c r="D229" s="32" t="s">
        <v>230</v>
      </c>
      <c r="E229" s="42" t="s">
        <v>227</v>
      </c>
      <c r="F229" s="41" t="s">
        <v>487</v>
      </c>
      <c r="G229" s="144" t="s">
        <v>488</v>
      </c>
    </row>
    <row r="230" spans="2:7" ht="60">
      <c r="B230" s="30" t="s">
        <v>373</v>
      </c>
      <c r="C230" s="108">
        <v>240000</v>
      </c>
      <c r="D230" s="32" t="s">
        <v>138</v>
      </c>
      <c r="E230" s="32" t="s">
        <v>138</v>
      </c>
      <c r="F230" s="41" t="s">
        <v>487</v>
      </c>
      <c r="G230" s="144" t="s">
        <v>488</v>
      </c>
    </row>
    <row r="231" spans="2:7" ht="60">
      <c r="B231" s="30" t="s">
        <v>382</v>
      </c>
      <c r="C231" s="108">
        <v>240000</v>
      </c>
      <c r="D231" s="32" t="s">
        <v>138</v>
      </c>
      <c r="E231" s="32" t="s">
        <v>138</v>
      </c>
      <c r="F231" s="41" t="s">
        <v>487</v>
      </c>
      <c r="G231" s="144" t="s">
        <v>488</v>
      </c>
    </row>
    <row r="232" spans="2:7" ht="60">
      <c r="B232" s="30" t="s">
        <v>426</v>
      </c>
      <c r="C232" s="108">
        <v>960000</v>
      </c>
      <c r="D232" s="32" t="s">
        <v>397</v>
      </c>
      <c r="E232" s="32" t="s">
        <v>103</v>
      </c>
      <c r="F232" s="41" t="s">
        <v>487</v>
      </c>
      <c r="G232" s="144" t="s">
        <v>488</v>
      </c>
    </row>
    <row r="233" spans="2:7" ht="60">
      <c r="B233" s="30" t="s">
        <v>426</v>
      </c>
      <c r="C233" s="108">
        <v>2200000</v>
      </c>
      <c r="D233" s="32" t="s">
        <v>397</v>
      </c>
      <c r="E233" s="32" t="s">
        <v>63</v>
      </c>
      <c r="F233" s="41" t="s">
        <v>487</v>
      </c>
      <c r="G233" s="144" t="s">
        <v>488</v>
      </c>
    </row>
    <row r="234" spans="2:7" ht="60">
      <c r="B234" s="30" t="s">
        <v>426</v>
      </c>
      <c r="C234" s="108">
        <v>3000000</v>
      </c>
      <c r="D234" s="32" t="s">
        <v>397</v>
      </c>
      <c r="E234" s="32" t="s">
        <v>6</v>
      </c>
      <c r="F234" s="41" t="s">
        <v>487</v>
      </c>
      <c r="G234" s="144" t="s">
        <v>488</v>
      </c>
    </row>
    <row r="235" spans="2:7" ht="60">
      <c r="B235" s="30" t="s">
        <v>426</v>
      </c>
      <c r="C235" s="108">
        <v>720000</v>
      </c>
      <c r="D235" s="32" t="s">
        <v>397</v>
      </c>
      <c r="E235" s="32" t="s">
        <v>11</v>
      </c>
      <c r="F235" s="41" t="s">
        <v>487</v>
      </c>
      <c r="G235" s="144" t="s">
        <v>488</v>
      </c>
    </row>
    <row r="236" spans="2:7" ht="60">
      <c r="B236" s="30" t="s">
        <v>426</v>
      </c>
      <c r="C236" s="108">
        <v>3000000</v>
      </c>
      <c r="D236" s="32" t="s">
        <v>397</v>
      </c>
      <c r="E236" s="32" t="s">
        <v>54</v>
      </c>
      <c r="F236" s="41" t="s">
        <v>487</v>
      </c>
      <c r="G236" s="144" t="s">
        <v>488</v>
      </c>
    </row>
    <row r="237" spans="2:7" ht="60">
      <c r="B237" s="30" t="s">
        <v>426</v>
      </c>
      <c r="C237" s="108">
        <f>9900000+7200000+750000</f>
        <v>17850000</v>
      </c>
      <c r="D237" s="32" t="s">
        <v>397</v>
      </c>
      <c r="E237" s="32" t="s">
        <v>114</v>
      </c>
      <c r="F237" s="41" t="s">
        <v>487</v>
      </c>
      <c r="G237" s="144" t="s">
        <v>488</v>
      </c>
    </row>
    <row r="238" spans="2:7" ht="60">
      <c r="B238" s="30" t="s">
        <v>426</v>
      </c>
      <c r="C238" s="108">
        <v>2500000</v>
      </c>
      <c r="D238" s="32" t="s">
        <v>397</v>
      </c>
      <c r="E238" s="32" t="s">
        <v>115</v>
      </c>
      <c r="F238" s="41" t="s">
        <v>487</v>
      </c>
      <c r="G238" s="144" t="s">
        <v>488</v>
      </c>
    </row>
    <row r="239" spans="2:7" ht="60">
      <c r="B239" s="30" t="s">
        <v>426</v>
      </c>
      <c r="C239" s="108">
        <v>4800000</v>
      </c>
      <c r="D239" s="32" t="s">
        <v>397</v>
      </c>
      <c r="E239" s="32" t="s">
        <v>236</v>
      </c>
      <c r="F239" s="41" t="s">
        <v>487</v>
      </c>
      <c r="G239" s="144" t="s">
        <v>488</v>
      </c>
    </row>
    <row r="240" spans="2:7" ht="60">
      <c r="B240" s="30" t="s">
        <v>426</v>
      </c>
      <c r="C240" s="108">
        <v>1500000</v>
      </c>
      <c r="D240" s="32" t="s">
        <v>397</v>
      </c>
      <c r="E240" s="32" t="s">
        <v>104</v>
      </c>
      <c r="F240" s="41" t="s">
        <v>487</v>
      </c>
      <c r="G240" s="144" t="s">
        <v>488</v>
      </c>
    </row>
    <row r="241" spans="2:7" ht="60">
      <c r="B241" s="30" t="s">
        <v>426</v>
      </c>
      <c r="C241" s="108">
        <v>2000000</v>
      </c>
      <c r="D241" s="32" t="s">
        <v>397</v>
      </c>
      <c r="E241" s="32" t="s">
        <v>8</v>
      </c>
      <c r="F241" s="41" t="s">
        <v>487</v>
      </c>
      <c r="G241" s="144" t="s">
        <v>488</v>
      </c>
    </row>
    <row r="242" spans="2:7" ht="60">
      <c r="B242" s="30" t="s">
        <v>426</v>
      </c>
      <c r="C242" s="108">
        <v>1200000</v>
      </c>
      <c r="D242" s="32" t="s">
        <v>397</v>
      </c>
      <c r="E242" s="32" t="s">
        <v>29</v>
      </c>
      <c r="F242" s="41" t="s">
        <v>487</v>
      </c>
      <c r="G242" s="144" t="s">
        <v>488</v>
      </c>
    </row>
    <row r="243" spans="2:7" ht="60">
      <c r="B243" s="30" t="s">
        <v>426</v>
      </c>
      <c r="C243" s="108">
        <v>1250000</v>
      </c>
      <c r="D243" s="32" t="s">
        <v>397</v>
      </c>
      <c r="E243" s="42" t="s">
        <v>427</v>
      </c>
      <c r="F243" s="41" t="s">
        <v>487</v>
      </c>
      <c r="G243" s="144" t="s">
        <v>488</v>
      </c>
    </row>
    <row r="244" spans="2:7" ht="60">
      <c r="B244" s="30" t="s">
        <v>426</v>
      </c>
      <c r="C244" s="108">
        <v>600000</v>
      </c>
      <c r="D244" s="32" t="s">
        <v>397</v>
      </c>
      <c r="E244" s="42" t="s">
        <v>428</v>
      </c>
      <c r="F244" s="41" t="s">
        <v>487</v>
      </c>
      <c r="G244" s="144" t="s">
        <v>488</v>
      </c>
    </row>
    <row r="245" spans="2:7" ht="60">
      <c r="B245" s="30" t="s">
        <v>426</v>
      </c>
      <c r="C245" s="108">
        <v>708000</v>
      </c>
      <c r="D245" s="32" t="s">
        <v>397</v>
      </c>
      <c r="E245" s="32" t="s">
        <v>395</v>
      </c>
      <c r="F245" s="41" t="s">
        <v>487</v>
      </c>
      <c r="G245" s="144" t="s">
        <v>488</v>
      </c>
    </row>
    <row r="246" spans="2:7" ht="60">
      <c r="B246" s="30" t="s">
        <v>426</v>
      </c>
      <c r="C246" s="108">
        <v>600000</v>
      </c>
      <c r="D246" s="32" t="s">
        <v>397</v>
      </c>
      <c r="E246" s="32" t="s">
        <v>75</v>
      </c>
      <c r="F246" s="41" t="s">
        <v>487</v>
      </c>
      <c r="G246" s="144" t="s">
        <v>488</v>
      </c>
    </row>
    <row r="247" spans="2:7">
      <c r="B247" s="30"/>
      <c r="C247" s="108"/>
      <c r="D247" s="32"/>
      <c r="E247" s="32"/>
      <c r="F247" s="41"/>
      <c r="G247" s="144"/>
    </row>
    <row r="248" spans="2:7" ht="24">
      <c r="B248" s="22" t="s">
        <v>0</v>
      </c>
      <c r="C248" s="106" t="s">
        <v>1</v>
      </c>
      <c r="D248" s="23" t="s">
        <v>2</v>
      </c>
      <c r="E248" s="24" t="s">
        <v>4</v>
      </c>
      <c r="F248" s="25" t="s">
        <v>3</v>
      </c>
      <c r="G248" s="24" t="s">
        <v>5</v>
      </c>
    </row>
    <row r="249" spans="2:7" ht="24">
      <c r="B249" s="50" t="s">
        <v>125</v>
      </c>
      <c r="C249" s="107"/>
      <c r="D249" s="27"/>
      <c r="E249" s="148"/>
      <c r="F249" s="28"/>
      <c r="G249" s="29"/>
    </row>
    <row r="250" spans="2:7">
      <c r="B250" s="53" t="s">
        <v>126</v>
      </c>
      <c r="C250" s="108">
        <v>19200000</v>
      </c>
      <c r="D250" s="32" t="s">
        <v>19</v>
      </c>
      <c r="E250" s="42" t="s">
        <v>79</v>
      </c>
      <c r="F250" s="54">
        <v>41760</v>
      </c>
      <c r="G250" s="34">
        <v>41789</v>
      </c>
    </row>
    <row r="251" spans="2:7">
      <c r="B251" s="53" t="s">
        <v>127</v>
      </c>
      <c r="C251" s="108">
        <v>1700000</v>
      </c>
      <c r="D251" s="32" t="s">
        <v>19</v>
      </c>
      <c r="E251" s="42" t="s">
        <v>79</v>
      </c>
      <c r="F251" s="54">
        <v>41671</v>
      </c>
      <c r="G251" s="55">
        <v>41685</v>
      </c>
    </row>
    <row r="252" spans="2:7">
      <c r="B252" s="53" t="s">
        <v>128</v>
      </c>
      <c r="C252" s="108">
        <v>7000000</v>
      </c>
      <c r="D252" s="32" t="s">
        <v>19</v>
      </c>
      <c r="E252" s="42" t="s">
        <v>79</v>
      </c>
      <c r="F252" s="54">
        <v>41685</v>
      </c>
      <c r="G252" s="55">
        <v>41698</v>
      </c>
    </row>
    <row r="253" spans="2:7">
      <c r="B253" s="53" t="s">
        <v>129</v>
      </c>
      <c r="C253" s="108">
        <v>4600000</v>
      </c>
      <c r="D253" s="32" t="s">
        <v>19</v>
      </c>
      <c r="E253" s="42" t="s">
        <v>79</v>
      </c>
      <c r="F253" s="54">
        <v>41685</v>
      </c>
      <c r="G253" s="55">
        <v>41698</v>
      </c>
    </row>
    <row r="254" spans="2:7">
      <c r="B254" s="53" t="s">
        <v>130</v>
      </c>
      <c r="C254" s="108">
        <v>8000000</v>
      </c>
      <c r="D254" s="32" t="s">
        <v>19</v>
      </c>
      <c r="E254" s="42" t="s">
        <v>79</v>
      </c>
      <c r="F254" s="54">
        <v>41699</v>
      </c>
      <c r="G254" s="55">
        <v>41713</v>
      </c>
    </row>
    <row r="255" spans="2:7">
      <c r="B255" s="53" t="s">
        <v>131</v>
      </c>
      <c r="C255" s="108">
        <v>1900000</v>
      </c>
      <c r="D255" s="32" t="s">
        <v>19</v>
      </c>
      <c r="E255" s="42" t="s">
        <v>79</v>
      </c>
      <c r="F255" s="54">
        <v>41699</v>
      </c>
      <c r="G255" s="55">
        <v>41713</v>
      </c>
    </row>
    <row r="256" spans="2:7" ht="24">
      <c r="B256" s="53" t="s">
        <v>132</v>
      </c>
      <c r="C256" s="108">
        <v>1300000</v>
      </c>
      <c r="D256" s="32" t="s">
        <v>19</v>
      </c>
      <c r="E256" s="42" t="s">
        <v>79</v>
      </c>
      <c r="F256" s="54">
        <v>41713</v>
      </c>
      <c r="G256" s="55">
        <v>41744</v>
      </c>
    </row>
    <row r="257" spans="2:7">
      <c r="B257" s="53" t="s">
        <v>133</v>
      </c>
      <c r="C257" s="108">
        <v>2448000</v>
      </c>
      <c r="D257" s="32" t="s">
        <v>19</v>
      </c>
      <c r="E257" s="42" t="s">
        <v>134</v>
      </c>
      <c r="F257" s="54">
        <v>41685</v>
      </c>
      <c r="G257" s="34">
        <v>41708</v>
      </c>
    </row>
    <row r="258" spans="2:7">
      <c r="B258" s="53" t="s">
        <v>135</v>
      </c>
      <c r="C258" s="108">
        <v>3927000</v>
      </c>
      <c r="D258" s="32" t="s">
        <v>19</v>
      </c>
      <c r="E258" s="42" t="s">
        <v>134</v>
      </c>
      <c r="F258" s="54">
        <v>41821</v>
      </c>
      <c r="G258" s="34">
        <v>41835</v>
      </c>
    </row>
    <row r="259" spans="2:7">
      <c r="B259" s="53" t="s">
        <v>153</v>
      </c>
      <c r="C259" s="108">
        <v>300000</v>
      </c>
      <c r="D259" s="32" t="s">
        <v>19</v>
      </c>
      <c r="E259" s="42" t="s">
        <v>40</v>
      </c>
      <c r="F259" s="54">
        <v>41744</v>
      </c>
      <c r="G259" s="55">
        <v>41759</v>
      </c>
    </row>
    <row r="260" spans="2:7">
      <c r="B260" s="53" t="s">
        <v>231</v>
      </c>
      <c r="C260" s="108">
        <v>15600000</v>
      </c>
      <c r="D260" s="32" t="s">
        <v>140</v>
      </c>
      <c r="E260" s="42" t="s">
        <v>227</v>
      </c>
      <c r="F260" s="54">
        <v>41821</v>
      </c>
      <c r="G260" s="34">
        <v>41835</v>
      </c>
    </row>
    <row r="261" spans="2:7">
      <c r="B261" s="53" t="s">
        <v>238</v>
      </c>
      <c r="C261" s="108">
        <v>8400000</v>
      </c>
      <c r="D261" s="32" t="s">
        <v>19</v>
      </c>
      <c r="E261" s="42" t="s">
        <v>79</v>
      </c>
      <c r="F261" s="42"/>
      <c r="G261" s="56"/>
    </row>
    <row r="262" spans="2:7" ht="60">
      <c r="B262" s="53" t="s">
        <v>383</v>
      </c>
      <c r="C262" s="108">
        <v>300000</v>
      </c>
      <c r="D262" s="32" t="s">
        <v>138</v>
      </c>
      <c r="E262" s="42" t="s">
        <v>138</v>
      </c>
      <c r="F262" s="41" t="s">
        <v>487</v>
      </c>
      <c r="G262" s="144" t="s">
        <v>488</v>
      </c>
    </row>
    <row r="263" spans="2:7">
      <c r="B263" s="35"/>
      <c r="C263" s="109"/>
      <c r="D263" s="36"/>
      <c r="E263" s="149"/>
      <c r="F263" s="51"/>
      <c r="G263" s="52"/>
    </row>
    <row r="264" spans="2:7" ht="24">
      <c r="B264" s="22" t="s">
        <v>0</v>
      </c>
      <c r="C264" s="106" t="s">
        <v>1</v>
      </c>
      <c r="D264" s="23" t="s">
        <v>2</v>
      </c>
      <c r="E264" s="24" t="s">
        <v>4</v>
      </c>
      <c r="F264" s="25" t="s">
        <v>3</v>
      </c>
      <c r="G264" s="24" t="s">
        <v>5</v>
      </c>
    </row>
    <row r="265" spans="2:7">
      <c r="B265" s="50" t="s">
        <v>374</v>
      </c>
      <c r="C265" s="107"/>
      <c r="D265" s="27"/>
      <c r="E265" s="148"/>
      <c r="F265" s="28"/>
      <c r="G265" s="29"/>
    </row>
    <row r="266" spans="2:7" ht="60">
      <c r="B266" s="30" t="s">
        <v>375</v>
      </c>
      <c r="C266" s="108">
        <v>600000</v>
      </c>
      <c r="D266" s="32" t="s">
        <v>230</v>
      </c>
      <c r="E266" s="42" t="s">
        <v>227</v>
      </c>
      <c r="F266" s="41" t="s">
        <v>487</v>
      </c>
      <c r="G266" s="144" t="s">
        <v>488</v>
      </c>
    </row>
    <row r="267" spans="2:7" ht="60">
      <c r="B267" s="30" t="s">
        <v>429</v>
      </c>
      <c r="C267" s="108">
        <v>680000</v>
      </c>
      <c r="D267" s="32" t="s">
        <v>397</v>
      </c>
      <c r="E267" s="32" t="s">
        <v>103</v>
      </c>
      <c r="F267" s="41" t="s">
        <v>487</v>
      </c>
      <c r="G267" s="144" t="s">
        <v>488</v>
      </c>
    </row>
    <row r="268" spans="2:7" ht="60">
      <c r="B268" s="30" t="s">
        <v>429</v>
      </c>
      <c r="C268" s="108">
        <v>780000</v>
      </c>
      <c r="D268" s="32" t="s">
        <v>397</v>
      </c>
      <c r="E268" s="32" t="s">
        <v>63</v>
      </c>
      <c r="F268" s="41" t="s">
        <v>487</v>
      </c>
      <c r="G268" s="144" t="s">
        <v>488</v>
      </c>
    </row>
    <row r="269" spans="2:7" ht="60">
      <c r="B269" s="30" t="s">
        <v>429</v>
      </c>
      <c r="C269" s="108">
        <v>1320000</v>
      </c>
      <c r="D269" s="32" t="s">
        <v>397</v>
      </c>
      <c r="E269" s="32" t="s">
        <v>6</v>
      </c>
      <c r="F269" s="41" t="s">
        <v>487</v>
      </c>
      <c r="G269" s="144" t="s">
        <v>488</v>
      </c>
    </row>
    <row r="270" spans="2:7" ht="60">
      <c r="B270" s="30" t="s">
        <v>429</v>
      </c>
      <c r="C270" s="108">
        <v>180000</v>
      </c>
      <c r="D270" s="32" t="s">
        <v>397</v>
      </c>
      <c r="E270" s="32" t="s">
        <v>11</v>
      </c>
      <c r="F270" s="41" t="s">
        <v>487</v>
      </c>
      <c r="G270" s="144" t="s">
        <v>488</v>
      </c>
    </row>
    <row r="271" spans="2:7" ht="60">
      <c r="B271" s="30" t="s">
        <v>429</v>
      </c>
      <c r="C271" s="108">
        <v>600000</v>
      </c>
      <c r="D271" s="32" t="s">
        <v>397</v>
      </c>
      <c r="E271" s="32" t="s">
        <v>54</v>
      </c>
      <c r="F271" s="41" t="s">
        <v>487</v>
      </c>
      <c r="G271" s="144" t="s">
        <v>488</v>
      </c>
    </row>
    <row r="272" spans="2:7" ht="60">
      <c r="B272" s="30" t="s">
        <v>429</v>
      </c>
      <c r="C272" s="108">
        <f>2400000+250000</f>
        <v>2650000</v>
      </c>
      <c r="D272" s="32" t="s">
        <v>397</v>
      </c>
      <c r="E272" s="32" t="s">
        <v>114</v>
      </c>
      <c r="F272" s="41" t="s">
        <v>487</v>
      </c>
      <c r="G272" s="144" t="s">
        <v>488</v>
      </c>
    </row>
    <row r="273" spans="2:7" ht="60">
      <c r="B273" s="30" t="s">
        <v>429</v>
      </c>
      <c r="C273" s="108">
        <v>900000</v>
      </c>
      <c r="D273" s="32" t="s">
        <v>397</v>
      </c>
      <c r="E273" s="32" t="s">
        <v>115</v>
      </c>
      <c r="F273" s="41" t="s">
        <v>487</v>
      </c>
      <c r="G273" s="144" t="s">
        <v>488</v>
      </c>
    </row>
    <row r="274" spans="2:7" ht="60">
      <c r="B274" s="30" t="s">
        <v>429</v>
      </c>
      <c r="C274" s="108">
        <v>500000</v>
      </c>
      <c r="D274" s="32" t="s">
        <v>397</v>
      </c>
      <c r="E274" s="32" t="s">
        <v>104</v>
      </c>
      <c r="F274" s="41" t="s">
        <v>487</v>
      </c>
      <c r="G274" s="144" t="s">
        <v>488</v>
      </c>
    </row>
    <row r="275" spans="2:7" ht="60">
      <c r="B275" s="30" t="s">
        <v>429</v>
      </c>
      <c r="C275" s="108">
        <v>875000</v>
      </c>
      <c r="D275" s="32" t="s">
        <v>397</v>
      </c>
      <c r="E275" s="32" t="s">
        <v>8</v>
      </c>
      <c r="F275" s="41" t="s">
        <v>487</v>
      </c>
      <c r="G275" s="144" t="s">
        <v>488</v>
      </c>
    </row>
    <row r="276" spans="2:7" ht="60">
      <c r="B276" s="30" t="s">
        <v>429</v>
      </c>
      <c r="C276" s="108">
        <f>180000+1800000+720000</f>
        <v>2700000</v>
      </c>
      <c r="D276" s="32" t="s">
        <v>19</v>
      </c>
      <c r="E276" s="32" t="s">
        <v>26</v>
      </c>
      <c r="F276" s="41" t="s">
        <v>487</v>
      </c>
      <c r="G276" s="144" t="s">
        <v>488</v>
      </c>
    </row>
    <row r="277" spans="2:7" ht="60">
      <c r="B277" s="30" t="s">
        <v>429</v>
      </c>
      <c r="C277" s="108">
        <v>180000</v>
      </c>
      <c r="D277" s="32" t="s">
        <v>19</v>
      </c>
      <c r="E277" s="32" t="s">
        <v>468</v>
      </c>
      <c r="F277" s="41" t="s">
        <v>487</v>
      </c>
      <c r="G277" s="144" t="s">
        <v>488</v>
      </c>
    </row>
    <row r="278" spans="2:7" ht="60">
      <c r="B278" s="30" t="s">
        <v>429</v>
      </c>
      <c r="C278" s="108">
        <v>600000</v>
      </c>
      <c r="D278" s="32" t="s">
        <v>19</v>
      </c>
      <c r="E278" s="32" t="s">
        <v>20</v>
      </c>
      <c r="F278" s="41" t="s">
        <v>487</v>
      </c>
      <c r="G278" s="144" t="s">
        <v>488</v>
      </c>
    </row>
    <row r="279" spans="2:7" ht="60">
      <c r="B279" s="30" t="s">
        <v>429</v>
      </c>
      <c r="C279" s="108">
        <v>180000</v>
      </c>
      <c r="D279" s="32" t="s">
        <v>19</v>
      </c>
      <c r="E279" s="32" t="s">
        <v>469</v>
      </c>
      <c r="F279" s="41" t="s">
        <v>487</v>
      </c>
      <c r="G279" s="144" t="s">
        <v>488</v>
      </c>
    </row>
    <row r="280" spans="2:7" ht="60">
      <c r="B280" s="30" t="s">
        <v>429</v>
      </c>
      <c r="C280" s="108">
        <v>200000</v>
      </c>
      <c r="D280" s="32" t="s">
        <v>19</v>
      </c>
      <c r="E280" s="32" t="s">
        <v>458</v>
      </c>
      <c r="F280" s="41" t="s">
        <v>487</v>
      </c>
      <c r="G280" s="144" t="s">
        <v>488</v>
      </c>
    </row>
    <row r="281" spans="2:7" ht="60">
      <c r="B281" s="30" t="s">
        <v>429</v>
      </c>
      <c r="C281" s="108">
        <v>600000</v>
      </c>
      <c r="D281" s="32" t="s">
        <v>397</v>
      </c>
      <c r="E281" s="42" t="s">
        <v>402</v>
      </c>
      <c r="F281" s="41" t="s">
        <v>487</v>
      </c>
      <c r="G281" s="144" t="s">
        <v>488</v>
      </c>
    </row>
    <row r="282" spans="2:7" ht="60">
      <c r="B282" s="30" t="s">
        <v>429</v>
      </c>
      <c r="C282" s="108">
        <v>600000</v>
      </c>
      <c r="D282" s="32" t="s">
        <v>397</v>
      </c>
      <c r="E282" s="32" t="s">
        <v>430</v>
      </c>
      <c r="F282" s="41" t="s">
        <v>487</v>
      </c>
      <c r="G282" s="144" t="s">
        <v>488</v>
      </c>
    </row>
    <row r="283" spans="2:7">
      <c r="B283" s="35"/>
      <c r="C283" s="109"/>
      <c r="D283" s="36"/>
      <c r="E283" s="36"/>
      <c r="F283" s="51"/>
      <c r="G283" s="52"/>
    </row>
    <row r="284" spans="2:7" ht="24">
      <c r="B284" s="22" t="s">
        <v>0</v>
      </c>
      <c r="C284" s="106" t="s">
        <v>1</v>
      </c>
      <c r="D284" s="23" t="s">
        <v>2</v>
      </c>
      <c r="E284" s="24" t="s">
        <v>4</v>
      </c>
      <c r="F284" s="25" t="s">
        <v>3</v>
      </c>
      <c r="G284" s="24" t="s">
        <v>5</v>
      </c>
    </row>
    <row r="285" spans="2:7">
      <c r="B285" s="50" t="s">
        <v>475</v>
      </c>
      <c r="C285" s="153"/>
      <c r="D285" s="154"/>
      <c r="E285" s="155"/>
      <c r="F285" s="156"/>
      <c r="G285" s="155"/>
    </row>
    <row r="286" spans="2:7" ht="33.75">
      <c r="B286" s="30" t="s">
        <v>476</v>
      </c>
      <c r="C286" s="108">
        <v>48000000</v>
      </c>
      <c r="D286" s="32" t="s">
        <v>19</v>
      </c>
      <c r="E286" s="32" t="s">
        <v>26</v>
      </c>
      <c r="F286" s="162" t="s">
        <v>516</v>
      </c>
      <c r="G286" s="163" t="s">
        <v>517</v>
      </c>
    </row>
    <row r="287" spans="2:7" ht="33.75">
      <c r="B287" s="30" t="s">
        <v>477</v>
      </c>
      <c r="C287" s="108">
        <v>600000</v>
      </c>
      <c r="D287" s="32" t="s">
        <v>19</v>
      </c>
      <c r="E287" s="32" t="s">
        <v>33</v>
      </c>
      <c r="F287" s="162" t="s">
        <v>518</v>
      </c>
      <c r="G287" s="163" t="s">
        <v>517</v>
      </c>
    </row>
    <row r="288" spans="2:7" ht="33.75">
      <c r="B288" s="30" t="s">
        <v>477</v>
      </c>
      <c r="C288" s="108">
        <v>12000000</v>
      </c>
      <c r="D288" s="32" t="s">
        <v>397</v>
      </c>
      <c r="E288" s="32" t="s">
        <v>63</v>
      </c>
      <c r="F288" s="162" t="s">
        <v>519</v>
      </c>
      <c r="G288" s="163" t="s">
        <v>517</v>
      </c>
    </row>
    <row r="289" spans="2:7" ht="33.75">
      <c r="B289" s="30" t="s">
        <v>477</v>
      </c>
      <c r="C289" s="108">
        <v>12000000</v>
      </c>
      <c r="D289" s="32" t="s">
        <v>397</v>
      </c>
      <c r="E289" s="32" t="s">
        <v>6</v>
      </c>
      <c r="F289" s="162" t="s">
        <v>520</v>
      </c>
      <c r="G289" s="163" t="s">
        <v>517</v>
      </c>
    </row>
    <row r="290" spans="2:7" ht="33.75">
      <c r="B290" s="30" t="s">
        <v>477</v>
      </c>
      <c r="C290" s="108">
        <v>12000000</v>
      </c>
      <c r="D290" s="32" t="s">
        <v>397</v>
      </c>
      <c r="E290" s="32" t="s">
        <v>11</v>
      </c>
      <c r="F290" s="162" t="s">
        <v>521</v>
      </c>
      <c r="G290" s="163" t="s">
        <v>517</v>
      </c>
    </row>
    <row r="291" spans="2:7" ht="33.75">
      <c r="B291" s="30" t="s">
        <v>477</v>
      </c>
      <c r="C291" s="108">
        <v>12000000</v>
      </c>
      <c r="D291" s="32" t="s">
        <v>397</v>
      </c>
      <c r="E291" s="32" t="s">
        <v>103</v>
      </c>
      <c r="F291" s="162" t="s">
        <v>522</v>
      </c>
      <c r="G291" s="163" t="s">
        <v>517</v>
      </c>
    </row>
    <row r="292" spans="2:7" ht="33.75">
      <c r="B292" s="30" t="s">
        <v>477</v>
      </c>
      <c r="C292" s="108">
        <v>12000000</v>
      </c>
      <c r="D292" s="32" t="s">
        <v>397</v>
      </c>
      <c r="E292" s="32" t="s">
        <v>54</v>
      </c>
      <c r="F292" s="162" t="s">
        <v>523</v>
      </c>
      <c r="G292" s="163" t="s">
        <v>517</v>
      </c>
    </row>
    <row r="293" spans="2:7" ht="33.75">
      <c r="B293" s="30" t="s">
        <v>477</v>
      </c>
      <c r="C293" s="108">
        <v>12000000</v>
      </c>
      <c r="D293" s="32" t="s">
        <v>397</v>
      </c>
      <c r="E293" s="32" t="s">
        <v>8</v>
      </c>
      <c r="F293" s="162" t="s">
        <v>524</v>
      </c>
      <c r="G293" s="163" t="s">
        <v>517</v>
      </c>
    </row>
    <row r="294" spans="2:7" ht="33.75">
      <c r="B294" s="30" t="s">
        <v>477</v>
      </c>
      <c r="C294" s="108">
        <v>12000000</v>
      </c>
      <c r="D294" s="32" t="s">
        <v>397</v>
      </c>
      <c r="E294" s="32" t="s">
        <v>114</v>
      </c>
      <c r="F294" s="162" t="s">
        <v>525</v>
      </c>
      <c r="G294" s="163" t="s">
        <v>517</v>
      </c>
    </row>
    <row r="295" spans="2:7" ht="33.75">
      <c r="B295" s="30" t="s">
        <v>477</v>
      </c>
      <c r="C295" s="108">
        <v>12000000</v>
      </c>
      <c r="D295" s="32" t="s">
        <v>397</v>
      </c>
      <c r="E295" s="32" t="s">
        <v>236</v>
      </c>
      <c r="F295" s="162" t="s">
        <v>526</v>
      </c>
      <c r="G295" s="163" t="s">
        <v>517</v>
      </c>
    </row>
    <row r="296" spans="2:7" ht="33.75">
      <c r="B296" s="30" t="s">
        <v>477</v>
      </c>
      <c r="C296" s="108">
        <v>12000000</v>
      </c>
      <c r="D296" s="32" t="s">
        <v>397</v>
      </c>
      <c r="E296" s="32" t="s">
        <v>104</v>
      </c>
      <c r="F296" s="162" t="s">
        <v>527</v>
      </c>
      <c r="G296" s="163" t="s">
        <v>517</v>
      </c>
    </row>
    <row r="297" spans="2:7" ht="33.75">
      <c r="B297" s="30" t="s">
        <v>477</v>
      </c>
      <c r="C297" s="108">
        <v>12000000</v>
      </c>
      <c r="D297" s="32" t="s">
        <v>397</v>
      </c>
      <c r="E297" s="32" t="s">
        <v>115</v>
      </c>
      <c r="F297" s="162" t="s">
        <v>528</v>
      </c>
      <c r="G297" s="163" t="s">
        <v>517</v>
      </c>
    </row>
    <row r="298" spans="2:7" ht="33.75">
      <c r="B298" s="30" t="s">
        <v>477</v>
      </c>
      <c r="C298" s="108">
        <v>1250000</v>
      </c>
      <c r="D298" s="32" t="s">
        <v>100</v>
      </c>
      <c r="E298" s="32" t="s">
        <v>141</v>
      </c>
      <c r="F298" s="162" t="s">
        <v>529</v>
      </c>
      <c r="G298" s="163" t="s">
        <v>517</v>
      </c>
    </row>
    <row r="299" spans="2:7" ht="60">
      <c r="B299" s="157" t="s">
        <v>479</v>
      </c>
      <c r="C299" s="158">
        <v>15200000</v>
      </c>
      <c r="D299" s="159" t="s">
        <v>19</v>
      </c>
      <c r="E299" s="159" t="s">
        <v>26</v>
      </c>
      <c r="F299" s="160" t="s">
        <v>487</v>
      </c>
      <c r="G299" s="161" t="s">
        <v>488</v>
      </c>
    </row>
    <row r="300" spans="2:7" ht="60">
      <c r="B300" s="30" t="s">
        <v>479</v>
      </c>
      <c r="C300" s="108">
        <v>35000000</v>
      </c>
      <c r="D300" s="32" t="s">
        <v>397</v>
      </c>
      <c r="E300" s="32" t="s">
        <v>478</v>
      </c>
      <c r="F300" s="41" t="s">
        <v>487</v>
      </c>
      <c r="G300" s="144" t="s">
        <v>488</v>
      </c>
    </row>
    <row r="301" spans="2:7" ht="60">
      <c r="B301" s="30" t="s">
        <v>479</v>
      </c>
      <c r="C301" s="108">
        <v>150000</v>
      </c>
      <c r="D301" s="32" t="s">
        <v>100</v>
      </c>
      <c r="E301" s="32" t="s">
        <v>141</v>
      </c>
      <c r="F301" s="41" t="s">
        <v>487</v>
      </c>
      <c r="G301" s="144" t="s">
        <v>488</v>
      </c>
    </row>
    <row r="302" spans="2:7">
      <c r="B302" s="35"/>
      <c r="C302" s="109"/>
      <c r="D302" s="36"/>
      <c r="E302" s="149"/>
      <c r="F302" s="51"/>
      <c r="G302" s="52"/>
    </row>
    <row r="303" spans="2:7" ht="24">
      <c r="B303" s="22" t="s">
        <v>0</v>
      </c>
      <c r="C303" s="106" t="s">
        <v>1</v>
      </c>
      <c r="D303" s="23" t="s">
        <v>2</v>
      </c>
      <c r="E303" s="24" t="s">
        <v>4</v>
      </c>
      <c r="F303" s="25" t="s">
        <v>3</v>
      </c>
      <c r="G303" s="24" t="s">
        <v>5</v>
      </c>
    </row>
    <row r="304" spans="2:7">
      <c r="B304" s="57" t="s">
        <v>503</v>
      </c>
      <c r="C304" s="110"/>
      <c r="D304" s="58"/>
      <c r="E304" s="144"/>
      <c r="F304" s="59"/>
      <c r="G304" s="56"/>
    </row>
    <row r="305" spans="2:7" ht="60">
      <c r="B305" s="30" t="s">
        <v>340</v>
      </c>
      <c r="C305" s="108">
        <v>3000000</v>
      </c>
      <c r="D305" s="32" t="s">
        <v>230</v>
      </c>
      <c r="E305" s="42" t="s">
        <v>339</v>
      </c>
      <c r="F305" s="41" t="s">
        <v>487</v>
      </c>
      <c r="G305" s="144" t="s">
        <v>488</v>
      </c>
    </row>
    <row r="306" spans="2:7" ht="60">
      <c r="B306" s="30" t="s">
        <v>340</v>
      </c>
      <c r="C306" s="108">
        <v>30000000</v>
      </c>
      <c r="D306" s="32" t="s">
        <v>19</v>
      </c>
      <c r="E306" s="42" t="s">
        <v>353</v>
      </c>
      <c r="F306" s="41" t="s">
        <v>487</v>
      </c>
      <c r="G306" s="144" t="s">
        <v>488</v>
      </c>
    </row>
    <row r="307" spans="2:7" ht="60">
      <c r="B307" s="30" t="s">
        <v>367</v>
      </c>
      <c r="C307" s="108">
        <v>15000000</v>
      </c>
      <c r="D307" s="32" t="s">
        <v>46</v>
      </c>
      <c r="E307" s="42" t="s">
        <v>353</v>
      </c>
      <c r="F307" s="41" t="s">
        <v>487</v>
      </c>
      <c r="G307" s="144" t="s">
        <v>488</v>
      </c>
    </row>
    <row r="308" spans="2:7">
      <c r="B308" s="35"/>
      <c r="C308" s="109"/>
      <c r="D308" s="36"/>
      <c r="E308" s="149"/>
      <c r="F308" s="51"/>
      <c r="G308" s="52"/>
    </row>
    <row r="309" spans="2:7" ht="24">
      <c r="B309" s="22" t="s">
        <v>0</v>
      </c>
      <c r="C309" s="106" t="s">
        <v>1</v>
      </c>
      <c r="D309" s="23" t="s">
        <v>2</v>
      </c>
      <c r="E309" s="24" t="s">
        <v>4</v>
      </c>
      <c r="F309" s="25" t="s">
        <v>3</v>
      </c>
      <c r="G309" s="24" t="s">
        <v>5</v>
      </c>
    </row>
    <row r="310" spans="2:7">
      <c r="B310" s="22" t="s">
        <v>368</v>
      </c>
      <c r="C310" s="107"/>
      <c r="D310" s="27"/>
      <c r="E310" s="148"/>
      <c r="F310" s="28"/>
      <c r="G310" s="29"/>
    </row>
    <row r="311" spans="2:7">
      <c r="B311" s="30" t="s">
        <v>308</v>
      </c>
      <c r="C311" s="108">
        <v>12950000</v>
      </c>
      <c r="D311" s="32" t="s">
        <v>19</v>
      </c>
      <c r="E311" s="42" t="s">
        <v>26</v>
      </c>
      <c r="F311" s="34">
        <v>41699</v>
      </c>
      <c r="G311" s="34">
        <v>41713</v>
      </c>
    </row>
    <row r="312" spans="2:7" ht="60">
      <c r="B312" s="30" t="s">
        <v>309</v>
      </c>
      <c r="C312" s="108">
        <v>1200000</v>
      </c>
      <c r="D312" s="32" t="s">
        <v>19</v>
      </c>
      <c r="E312" s="42" t="s">
        <v>33</v>
      </c>
      <c r="F312" s="41" t="s">
        <v>487</v>
      </c>
      <c r="G312" s="144" t="s">
        <v>488</v>
      </c>
    </row>
    <row r="313" spans="2:7" ht="60">
      <c r="B313" s="30" t="s">
        <v>310</v>
      </c>
      <c r="C313" s="108">
        <v>4000000</v>
      </c>
      <c r="D313" s="32" t="s">
        <v>19</v>
      </c>
      <c r="E313" s="42" t="s">
        <v>26</v>
      </c>
      <c r="F313" s="41" t="s">
        <v>487</v>
      </c>
      <c r="G313" s="144" t="s">
        <v>488</v>
      </c>
    </row>
    <row r="314" spans="2:7" ht="24">
      <c r="B314" s="30" t="s">
        <v>311</v>
      </c>
      <c r="C314" s="108">
        <v>24150000</v>
      </c>
      <c r="D314" s="32" t="s">
        <v>46</v>
      </c>
      <c r="E314" s="150" t="s">
        <v>478</v>
      </c>
      <c r="F314" s="34">
        <v>41699</v>
      </c>
      <c r="G314" s="34">
        <v>41713</v>
      </c>
    </row>
    <row r="315" spans="2:7">
      <c r="B315" s="35"/>
      <c r="C315" s="109"/>
      <c r="D315" s="36"/>
      <c r="E315" s="151"/>
      <c r="F315" s="60"/>
      <c r="G315" s="61"/>
    </row>
    <row r="316" spans="2:7" ht="24">
      <c r="B316" s="22" t="s">
        <v>0</v>
      </c>
      <c r="C316" s="106" t="s">
        <v>1</v>
      </c>
      <c r="D316" s="23" t="s">
        <v>2</v>
      </c>
      <c r="E316" s="24" t="s">
        <v>4</v>
      </c>
      <c r="F316" s="25" t="s">
        <v>3</v>
      </c>
      <c r="G316" s="24" t="s">
        <v>5</v>
      </c>
    </row>
    <row r="317" spans="2:7">
      <c r="B317" s="26" t="s">
        <v>354</v>
      </c>
      <c r="C317" s="107"/>
      <c r="D317" s="27"/>
      <c r="E317" s="148"/>
      <c r="F317" s="28"/>
      <c r="G317" s="29"/>
    </row>
    <row r="318" spans="2:7" ht="60">
      <c r="B318" s="30" t="s">
        <v>355</v>
      </c>
      <c r="C318" s="108">
        <v>24000000</v>
      </c>
      <c r="D318" s="32" t="s">
        <v>19</v>
      </c>
      <c r="E318" s="150" t="s">
        <v>356</v>
      </c>
      <c r="F318" s="41" t="s">
        <v>487</v>
      </c>
      <c r="G318" s="144" t="s">
        <v>488</v>
      </c>
    </row>
    <row r="319" spans="2:7" ht="60">
      <c r="B319" s="30" t="s">
        <v>355</v>
      </c>
      <c r="C319" s="108">
        <v>110400000</v>
      </c>
      <c r="D319" s="32" t="s">
        <v>46</v>
      </c>
      <c r="E319" s="150" t="s">
        <v>356</v>
      </c>
      <c r="F319" s="41" t="s">
        <v>487</v>
      </c>
      <c r="G319" s="144" t="s">
        <v>488</v>
      </c>
    </row>
    <row r="320" spans="2:7">
      <c r="B320" s="35"/>
      <c r="C320" s="109"/>
      <c r="D320" s="36"/>
      <c r="E320" s="151"/>
      <c r="F320" s="51"/>
      <c r="G320" s="52"/>
    </row>
    <row r="321" spans="2:7" ht="24">
      <c r="B321" s="22" t="s">
        <v>0</v>
      </c>
      <c r="C321" s="106" t="s">
        <v>1</v>
      </c>
      <c r="D321" s="23" t="s">
        <v>2</v>
      </c>
      <c r="E321" s="24" t="s">
        <v>4</v>
      </c>
      <c r="F321" s="25" t="s">
        <v>3</v>
      </c>
      <c r="G321" s="24" t="s">
        <v>5</v>
      </c>
    </row>
    <row r="322" spans="2:7" ht="24">
      <c r="B322" s="57" t="s">
        <v>357</v>
      </c>
      <c r="C322" s="107"/>
      <c r="D322" s="27"/>
      <c r="E322" s="148"/>
      <c r="F322" s="28"/>
      <c r="G322" s="29"/>
    </row>
    <row r="323" spans="2:7" ht="60">
      <c r="B323" s="30" t="s">
        <v>358</v>
      </c>
      <c r="C323" s="108">
        <v>3500000</v>
      </c>
      <c r="D323" s="30" t="s">
        <v>19</v>
      </c>
      <c r="E323" s="42" t="s">
        <v>20</v>
      </c>
      <c r="F323" s="41" t="s">
        <v>487</v>
      </c>
      <c r="G323" s="144" t="s">
        <v>488</v>
      </c>
    </row>
    <row r="324" spans="2:7">
      <c r="B324" s="35"/>
      <c r="C324" s="109"/>
      <c r="D324" s="36"/>
      <c r="E324" s="36"/>
      <c r="F324" s="36"/>
      <c r="G324" s="36"/>
    </row>
    <row r="325" spans="2:7" ht="24">
      <c r="B325" s="22" t="s">
        <v>0</v>
      </c>
      <c r="C325" s="106" t="s">
        <v>1</v>
      </c>
      <c r="D325" s="22" t="s">
        <v>2</v>
      </c>
      <c r="E325" s="22" t="s">
        <v>4</v>
      </c>
      <c r="F325" s="57" t="s">
        <v>3</v>
      </c>
      <c r="G325" s="57" t="s">
        <v>5</v>
      </c>
    </row>
    <row r="326" spans="2:7">
      <c r="B326" s="22" t="s">
        <v>341</v>
      </c>
      <c r="C326" s="146"/>
      <c r="D326" s="147"/>
      <c r="E326" s="147"/>
      <c r="F326" s="147"/>
      <c r="G326" s="147"/>
    </row>
    <row r="327" spans="2:7">
      <c r="B327" s="30" t="s">
        <v>342</v>
      </c>
      <c r="C327" s="108">
        <v>57000000</v>
      </c>
      <c r="D327" s="32" t="s">
        <v>140</v>
      </c>
      <c r="E327" s="32" t="s">
        <v>339</v>
      </c>
      <c r="F327" s="62">
        <v>41685</v>
      </c>
      <c r="G327" s="34">
        <v>41698</v>
      </c>
    </row>
    <row r="328" spans="2:7" ht="24">
      <c r="B328" s="30" t="s">
        <v>359</v>
      </c>
      <c r="C328" s="108">
        <v>3000000</v>
      </c>
      <c r="D328" s="32" t="s">
        <v>19</v>
      </c>
      <c r="E328" s="32" t="s">
        <v>360</v>
      </c>
      <c r="F328" s="32" t="s">
        <v>490</v>
      </c>
      <c r="G328" s="56"/>
    </row>
    <row r="329" spans="2:7" ht="60">
      <c r="B329" s="30" t="s">
        <v>361</v>
      </c>
      <c r="C329" s="108">
        <v>30000000</v>
      </c>
      <c r="D329" s="32" t="s">
        <v>19</v>
      </c>
      <c r="E329" s="32" t="s">
        <v>353</v>
      </c>
      <c r="F329" s="41" t="s">
        <v>487</v>
      </c>
      <c r="G329" s="144" t="s">
        <v>488</v>
      </c>
    </row>
    <row r="330" spans="2:7">
      <c r="B330" s="30" t="s">
        <v>362</v>
      </c>
      <c r="C330" s="108">
        <v>1000000</v>
      </c>
      <c r="D330" s="32" t="s">
        <v>19</v>
      </c>
      <c r="E330" s="32" t="s">
        <v>353</v>
      </c>
      <c r="F330" s="62">
        <v>41744</v>
      </c>
      <c r="G330" s="34">
        <v>41759</v>
      </c>
    </row>
    <row r="331" spans="2:7" ht="60">
      <c r="B331" s="30" t="s">
        <v>363</v>
      </c>
      <c r="C331" s="108">
        <v>7000000</v>
      </c>
      <c r="D331" s="32" t="s">
        <v>19</v>
      </c>
      <c r="E331" s="32" t="s">
        <v>20</v>
      </c>
      <c r="F331" s="41" t="s">
        <v>487</v>
      </c>
      <c r="G331" s="144" t="s">
        <v>488</v>
      </c>
    </row>
    <row r="332" spans="2:7" ht="60">
      <c r="B332" s="30" t="s">
        <v>361</v>
      </c>
      <c r="C332" s="108">
        <v>180000000</v>
      </c>
      <c r="D332" s="32" t="s">
        <v>46</v>
      </c>
      <c r="E332" s="32" t="s">
        <v>353</v>
      </c>
      <c r="F332" s="41" t="s">
        <v>487</v>
      </c>
      <c r="G332" s="144" t="s">
        <v>488</v>
      </c>
    </row>
    <row r="333" spans="2:7">
      <c r="B333" s="35"/>
      <c r="C333" s="109"/>
      <c r="D333" s="36"/>
      <c r="E333" s="36"/>
      <c r="F333" s="51"/>
      <c r="G333" s="52"/>
    </row>
    <row r="334" spans="2:7" ht="24">
      <c r="B334" s="22" t="s">
        <v>0</v>
      </c>
      <c r="C334" s="106" t="s">
        <v>1</v>
      </c>
      <c r="D334" s="22" t="s">
        <v>2</v>
      </c>
      <c r="E334" s="22" t="s">
        <v>4</v>
      </c>
      <c r="F334" s="57" t="s">
        <v>3</v>
      </c>
      <c r="G334" s="57" t="s">
        <v>5</v>
      </c>
    </row>
    <row r="335" spans="2:7">
      <c r="B335" s="22" t="s">
        <v>343</v>
      </c>
      <c r="C335" s="146"/>
      <c r="D335" s="147"/>
      <c r="E335" s="147"/>
      <c r="F335" s="147"/>
      <c r="G335" s="147"/>
    </row>
    <row r="336" spans="2:7">
      <c r="B336" s="30" t="s">
        <v>344</v>
      </c>
      <c r="C336" s="108">
        <v>6000000</v>
      </c>
      <c r="D336" s="32" t="s">
        <v>140</v>
      </c>
      <c r="E336" s="32" t="s">
        <v>339</v>
      </c>
      <c r="F336" s="34">
        <v>41685</v>
      </c>
      <c r="G336" s="34">
        <v>41698</v>
      </c>
    </row>
    <row r="337" spans="2:7">
      <c r="B337" s="30" t="s">
        <v>347</v>
      </c>
      <c r="C337" s="108">
        <v>21875000</v>
      </c>
      <c r="D337" s="32" t="s">
        <v>348</v>
      </c>
      <c r="E337" s="32" t="s">
        <v>349</v>
      </c>
      <c r="F337" s="34">
        <v>41774</v>
      </c>
      <c r="G337" s="34">
        <v>41779</v>
      </c>
    </row>
    <row r="338" spans="2:7">
      <c r="B338" s="30" t="s">
        <v>364</v>
      </c>
      <c r="C338" s="108">
        <v>2000000</v>
      </c>
      <c r="D338" s="32" t="s">
        <v>19</v>
      </c>
      <c r="E338" s="32" t="s">
        <v>353</v>
      </c>
      <c r="F338" s="62">
        <v>41744</v>
      </c>
      <c r="G338" s="34">
        <v>41759</v>
      </c>
    </row>
    <row r="339" spans="2:7">
      <c r="B339" s="30" t="s">
        <v>365</v>
      </c>
      <c r="C339" s="108">
        <v>2000000</v>
      </c>
      <c r="D339" s="32" t="s">
        <v>19</v>
      </c>
      <c r="E339" s="32" t="s">
        <v>353</v>
      </c>
      <c r="F339" s="62">
        <v>41744</v>
      </c>
      <c r="G339" s="34">
        <v>41759</v>
      </c>
    </row>
    <row r="340" spans="2:7">
      <c r="B340" s="30"/>
      <c r="C340" s="108"/>
      <c r="D340" s="32"/>
      <c r="E340" s="32"/>
      <c r="F340" s="59"/>
      <c r="G340" s="56"/>
    </row>
    <row r="341" spans="2:7" ht="24">
      <c r="B341" s="22" t="s">
        <v>0</v>
      </c>
      <c r="C341" s="106" t="s">
        <v>1</v>
      </c>
      <c r="D341" s="22" t="s">
        <v>2</v>
      </c>
      <c r="E341" s="22" t="s">
        <v>4</v>
      </c>
      <c r="F341" s="57" t="s">
        <v>3</v>
      </c>
      <c r="G341" s="57" t="s">
        <v>5</v>
      </c>
    </row>
    <row r="342" spans="2:7">
      <c r="B342" s="22" t="s">
        <v>345</v>
      </c>
      <c r="C342" s="146"/>
      <c r="D342" s="147"/>
      <c r="E342" s="147"/>
      <c r="F342" s="147"/>
      <c r="G342" s="147"/>
    </row>
    <row r="343" spans="2:7">
      <c r="B343" s="30" t="s">
        <v>346</v>
      </c>
      <c r="C343" s="108">
        <v>30000000</v>
      </c>
      <c r="D343" s="32" t="s">
        <v>140</v>
      </c>
      <c r="E343" s="32" t="s">
        <v>339</v>
      </c>
      <c r="F343" s="62">
        <v>41685</v>
      </c>
      <c r="G343" s="34">
        <v>41698</v>
      </c>
    </row>
    <row r="344" spans="2:7">
      <c r="B344" s="30" t="s">
        <v>366</v>
      </c>
      <c r="C344" s="108">
        <v>2499960</v>
      </c>
      <c r="D344" s="32" t="s">
        <v>19</v>
      </c>
      <c r="E344" s="32" t="s">
        <v>20</v>
      </c>
      <c r="F344" s="62">
        <v>41713</v>
      </c>
      <c r="G344" s="34">
        <v>41728</v>
      </c>
    </row>
    <row r="345" spans="2:7">
      <c r="B345" s="35"/>
      <c r="C345" s="109"/>
      <c r="D345" s="36"/>
      <c r="E345" s="36"/>
      <c r="F345" s="51"/>
      <c r="G345" s="52"/>
    </row>
    <row r="346" spans="2:7" ht="24">
      <c r="B346" s="22" t="s">
        <v>0</v>
      </c>
      <c r="C346" s="106" t="s">
        <v>1</v>
      </c>
      <c r="D346" s="23" t="s">
        <v>2</v>
      </c>
      <c r="E346" s="24" t="s">
        <v>4</v>
      </c>
      <c r="F346" s="25" t="s">
        <v>3</v>
      </c>
      <c r="G346" s="63" t="s">
        <v>5</v>
      </c>
    </row>
    <row r="347" spans="2:7">
      <c r="B347" s="26" t="s">
        <v>437</v>
      </c>
      <c r="C347" s="107"/>
      <c r="D347" s="27"/>
      <c r="E347" s="148"/>
      <c r="F347" s="28"/>
      <c r="G347" s="29"/>
    </row>
    <row r="348" spans="2:7">
      <c r="B348" s="30" t="s">
        <v>438</v>
      </c>
      <c r="C348" s="108">
        <v>300000</v>
      </c>
      <c r="D348" s="32" t="s">
        <v>19</v>
      </c>
      <c r="E348" s="32" t="s">
        <v>26</v>
      </c>
      <c r="F348" s="62">
        <v>41789</v>
      </c>
      <c r="G348" s="34">
        <v>41805</v>
      </c>
    </row>
    <row r="349" spans="2:7">
      <c r="B349" s="30" t="s">
        <v>438</v>
      </c>
      <c r="C349" s="108">
        <v>250000</v>
      </c>
      <c r="D349" s="32" t="s">
        <v>348</v>
      </c>
      <c r="E349" s="32" t="s">
        <v>439</v>
      </c>
      <c r="F349" s="62">
        <v>41789</v>
      </c>
      <c r="G349" s="34">
        <v>41805</v>
      </c>
    </row>
    <row r="350" spans="2:7">
      <c r="B350" s="30" t="s">
        <v>438</v>
      </c>
      <c r="C350" s="108">
        <v>100000</v>
      </c>
      <c r="D350" s="32" t="s">
        <v>348</v>
      </c>
      <c r="E350" s="32" t="s">
        <v>6</v>
      </c>
      <c r="F350" s="62">
        <v>41789</v>
      </c>
      <c r="G350" s="34">
        <v>41805</v>
      </c>
    </row>
    <row r="351" spans="2:7">
      <c r="B351" s="30" t="s">
        <v>438</v>
      </c>
      <c r="C351" s="108">
        <v>150000</v>
      </c>
      <c r="D351" s="32" t="s">
        <v>348</v>
      </c>
      <c r="E351" s="32" t="s">
        <v>236</v>
      </c>
      <c r="F351" s="62">
        <v>41789</v>
      </c>
      <c r="G351" s="34">
        <v>41805</v>
      </c>
    </row>
    <row r="352" spans="2:7">
      <c r="B352" s="35"/>
      <c r="C352" s="109"/>
      <c r="D352" s="36"/>
      <c r="E352" s="149"/>
      <c r="F352" s="37"/>
      <c r="G352" s="143"/>
    </row>
    <row r="353" spans="2:7" ht="24">
      <c r="B353" s="22" t="s">
        <v>0</v>
      </c>
      <c r="C353" s="106" t="s">
        <v>1</v>
      </c>
      <c r="D353" s="23" t="s">
        <v>2</v>
      </c>
      <c r="E353" s="24" t="s">
        <v>4</v>
      </c>
      <c r="F353" s="25" t="s">
        <v>3</v>
      </c>
      <c r="G353" s="24" t="s">
        <v>5</v>
      </c>
    </row>
    <row r="354" spans="2:7">
      <c r="B354" s="26" t="s">
        <v>160</v>
      </c>
      <c r="C354" s="107"/>
      <c r="D354" s="27"/>
      <c r="E354" s="148"/>
      <c r="F354" s="28"/>
      <c r="G354" s="29"/>
    </row>
    <row r="355" spans="2:7" ht="24">
      <c r="B355" s="30" t="s">
        <v>161</v>
      </c>
      <c r="C355" s="108">
        <v>500000</v>
      </c>
      <c r="D355" s="32" t="s">
        <v>19</v>
      </c>
      <c r="E355" s="42" t="s">
        <v>20</v>
      </c>
      <c r="F355" s="43">
        <v>41699</v>
      </c>
      <c r="G355" s="43">
        <v>41728</v>
      </c>
    </row>
    <row r="356" spans="2:7">
      <c r="B356" s="30" t="s">
        <v>454</v>
      </c>
      <c r="C356" s="108">
        <v>30000</v>
      </c>
      <c r="D356" s="32" t="s">
        <v>19</v>
      </c>
      <c r="E356" s="42" t="s">
        <v>20</v>
      </c>
      <c r="F356" s="43">
        <v>41699</v>
      </c>
      <c r="G356" s="43">
        <v>41728</v>
      </c>
    </row>
    <row r="357" spans="2:7">
      <c r="B357" s="30" t="s">
        <v>455</v>
      </c>
      <c r="C357" s="108">
        <v>50000</v>
      </c>
      <c r="D357" s="32" t="s">
        <v>19</v>
      </c>
      <c r="E357" s="42" t="s">
        <v>20</v>
      </c>
      <c r="F357" s="43">
        <v>41699</v>
      </c>
      <c r="G357" s="43">
        <v>41728</v>
      </c>
    </row>
    <row r="358" spans="2:7">
      <c r="B358" s="30" t="s">
        <v>456</v>
      </c>
      <c r="C358" s="108">
        <v>70000</v>
      </c>
      <c r="D358" s="32" t="s">
        <v>19</v>
      </c>
      <c r="E358" s="42" t="s">
        <v>20</v>
      </c>
      <c r="F358" s="43">
        <v>41699</v>
      </c>
      <c r="G358" s="43">
        <v>41728</v>
      </c>
    </row>
    <row r="359" spans="2:7">
      <c r="B359" s="30" t="s">
        <v>162</v>
      </c>
      <c r="C359" s="108">
        <v>180000</v>
      </c>
      <c r="D359" s="32" t="s">
        <v>19</v>
      </c>
      <c r="E359" s="42" t="s">
        <v>20</v>
      </c>
      <c r="F359" s="43">
        <v>41699</v>
      </c>
      <c r="G359" s="43">
        <v>41728</v>
      </c>
    </row>
    <row r="360" spans="2:7">
      <c r="B360" s="30" t="s">
        <v>163</v>
      </c>
      <c r="C360" s="108">
        <v>850000</v>
      </c>
      <c r="D360" s="32" t="s">
        <v>19</v>
      </c>
      <c r="E360" s="42" t="s">
        <v>20</v>
      </c>
      <c r="F360" s="43">
        <v>41699</v>
      </c>
      <c r="G360" s="43">
        <v>41728</v>
      </c>
    </row>
    <row r="361" spans="2:7">
      <c r="B361" s="30" t="s">
        <v>164</v>
      </c>
      <c r="C361" s="108">
        <v>2500000</v>
      </c>
      <c r="D361" s="32" t="s">
        <v>19</v>
      </c>
      <c r="E361" s="42" t="s">
        <v>20</v>
      </c>
      <c r="F361" s="43">
        <v>41699</v>
      </c>
      <c r="G361" s="43">
        <v>41728</v>
      </c>
    </row>
    <row r="362" spans="2:7">
      <c r="B362" s="35"/>
      <c r="C362" s="109"/>
      <c r="D362" s="36"/>
      <c r="E362" s="149"/>
      <c r="F362" s="37"/>
      <c r="G362" s="143"/>
    </row>
    <row r="363" spans="2:7" ht="24">
      <c r="B363" s="22" t="s">
        <v>0</v>
      </c>
      <c r="C363" s="106" t="s">
        <v>1</v>
      </c>
      <c r="D363" s="23" t="s">
        <v>2</v>
      </c>
      <c r="E363" s="24" t="s">
        <v>4</v>
      </c>
      <c r="F363" s="25" t="s">
        <v>3</v>
      </c>
      <c r="G363" s="24" t="s">
        <v>5</v>
      </c>
    </row>
    <row r="364" spans="2:7">
      <c r="B364" s="22" t="s">
        <v>167</v>
      </c>
      <c r="C364" s="110"/>
      <c r="D364" s="58"/>
      <c r="E364" s="144"/>
      <c r="F364" s="59"/>
      <c r="G364" s="56"/>
    </row>
    <row r="365" spans="2:7">
      <c r="B365" s="30" t="s">
        <v>168</v>
      </c>
      <c r="C365" s="108">
        <v>400000</v>
      </c>
      <c r="D365" s="32" t="s">
        <v>19</v>
      </c>
      <c r="E365" s="42" t="s">
        <v>171</v>
      </c>
      <c r="F365" s="62">
        <v>41821</v>
      </c>
      <c r="G365" s="34">
        <v>41850</v>
      </c>
    </row>
    <row r="366" spans="2:7">
      <c r="B366" s="30" t="s">
        <v>169</v>
      </c>
      <c r="C366" s="108">
        <v>800000</v>
      </c>
      <c r="D366" s="32" t="s">
        <v>19</v>
      </c>
      <c r="E366" s="42" t="s">
        <v>170</v>
      </c>
      <c r="F366" s="62">
        <v>41821</v>
      </c>
      <c r="G366" s="34">
        <v>41850</v>
      </c>
    </row>
    <row r="367" spans="2:7">
      <c r="B367" s="30" t="s">
        <v>298</v>
      </c>
      <c r="C367" s="108">
        <v>1200000</v>
      </c>
      <c r="D367" s="32" t="s">
        <v>19</v>
      </c>
      <c r="E367" s="42" t="s">
        <v>170</v>
      </c>
      <c r="F367" s="62">
        <v>41821</v>
      </c>
      <c r="G367" s="34">
        <v>41850</v>
      </c>
    </row>
    <row r="368" spans="2:7">
      <c r="B368" s="30" t="s">
        <v>172</v>
      </c>
      <c r="C368" s="108">
        <v>400000</v>
      </c>
      <c r="D368" s="32" t="s">
        <v>19</v>
      </c>
      <c r="E368" s="42" t="s">
        <v>173</v>
      </c>
      <c r="F368" s="62">
        <v>41821</v>
      </c>
      <c r="G368" s="34">
        <v>41850</v>
      </c>
    </row>
    <row r="369" spans="2:7">
      <c r="B369" s="30" t="s">
        <v>174</v>
      </c>
      <c r="C369" s="108">
        <v>150000</v>
      </c>
      <c r="D369" s="32" t="s">
        <v>19</v>
      </c>
      <c r="E369" s="42" t="s">
        <v>28</v>
      </c>
      <c r="F369" s="62">
        <v>41821</v>
      </c>
      <c r="G369" s="34">
        <v>41850</v>
      </c>
    </row>
    <row r="370" spans="2:7">
      <c r="B370" s="30" t="s">
        <v>175</v>
      </c>
      <c r="C370" s="108">
        <v>150000</v>
      </c>
      <c r="D370" s="32" t="s">
        <v>19</v>
      </c>
      <c r="E370" s="42" t="s">
        <v>176</v>
      </c>
      <c r="F370" s="62">
        <v>41821</v>
      </c>
      <c r="G370" s="34">
        <v>41850</v>
      </c>
    </row>
    <row r="371" spans="2:7">
      <c r="B371" s="30" t="s">
        <v>177</v>
      </c>
      <c r="C371" s="108">
        <v>680000</v>
      </c>
      <c r="D371" s="32" t="s">
        <v>19</v>
      </c>
      <c r="E371" s="42" t="s">
        <v>26</v>
      </c>
      <c r="F371" s="62">
        <v>41821</v>
      </c>
      <c r="G371" s="34">
        <v>41850</v>
      </c>
    </row>
    <row r="372" spans="2:7">
      <c r="B372" s="64" t="s">
        <v>298</v>
      </c>
      <c r="C372" s="108">
        <v>598000</v>
      </c>
      <c r="D372" s="31" t="s">
        <v>273</v>
      </c>
      <c r="E372" s="31" t="s">
        <v>63</v>
      </c>
      <c r="F372" s="62">
        <v>41821</v>
      </c>
      <c r="G372" s="34">
        <v>41850</v>
      </c>
    </row>
    <row r="373" spans="2:7">
      <c r="B373" s="64" t="s">
        <v>300</v>
      </c>
      <c r="C373" s="108">
        <v>1400000</v>
      </c>
      <c r="D373" s="31" t="s">
        <v>273</v>
      </c>
      <c r="E373" s="31" t="s">
        <v>11</v>
      </c>
      <c r="F373" s="62">
        <v>41713</v>
      </c>
      <c r="G373" s="65">
        <v>41728</v>
      </c>
    </row>
    <row r="374" spans="2:7">
      <c r="B374" s="64" t="s">
        <v>300</v>
      </c>
      <c r="C374" s="108">
        <v>300000</v>
      </c>
      <c r="D374" s="31" t="s">
        <v>273</v>
      </c>
      <c r="E374" s="31" t="s">
        <v>103</v>
      </c>
      <c r="F374" s="62">
        <v>41713</v>
      </c>
      <c r="G374" s="65">
        <v>41728</v>
      </c>
    </row>
    <row r="375" spans="2:7">
      <c r="B375" s="64" t="s">
        <v>300</v>
      </c>
      <c r="C375" s="108">
        <v>300000</v>
      </c>
      <c r="D375" s="31" t="s">
        <v>273</v>
      </c>
      <c r="E375" s="31" t="s">
        <v>108</v>
      </c>
      <c r="F375" s="62">
        <v>41713</v>
      </c>
      <c r="G375" s="65">
        <v>41728</v>
      </c>
    </row>
    <row r="376" spans="2:7">
      <c r="B376" s="64" t="s">
        <v>305</v>
      </c>
      <c r="C376" s="108">
        <v>900000</v>
      </c>
      <c r="D376" s="31" t="s">
        <v>273</v>
      </c>
      <c r="E376" s="31" t="s">
        <v>108</v>
      </c>
      <c r="F376" s="62">
        <v>41835</v>
      </c>
      <c r="G376" s="65">
        <v>41850</v>
      </c>
    </row>
    <row r="377" spans="2:7">
      <c r="B377" s="64" t="s">
        <v>414</v>
      </c>
      <c r="C377" s="108">
        <v>150000</v>
      </c>
      <c r="D377" s="31" t="s">
        <v>273</v>
      </c>
      <c r="E377" s="31" t="s">
        <v>114</v>
      </c>
      <c r="F377" s="62">
        <v>41713</v>
      </c>
      <c r="G377" s="65">
        <v>41728</v>
      </c>
    </row>
    <row r="378" spans="2:7">
      <c r="B378" s="35"/>
      <c r="C378" s="109"/>
      <c r="D378" s="36"/>
      <c r="E378" s="149"/>
      <c r="F378" s="37"/>
      <c r="G378" s="143"/>
    </row>
    <row r="380" spans="2:7" ht="24">
      <c r="B380" s="22" t="s">
        <v>0</v>
      </c>
      <c r="C380" s="106" t="s">
        <v>1</v>
      </c>
      <c r="D380" s="23" t="s">
        <v>2</v>
      </c>
      <c r="E380" s="24" t="s">
        <v>4</v>
      </c>
      <c r="F380" s="25" t="s">
        <v>3</v>
      </c>
      <c r="G380" s="24" t="s">
        <v>5</v>
      </c>
    </row>
    <row r="381" spans="2:7">
      <c r="B381" s="22" t="s">
        <v>118</v>
      </c>
      <c r="C381" s="110"/>
      <c r="D381" s="58"/>
      <c r="E381" s="144"/>
      <c r="F381" s="59"/>
      <c r="G381" s="56"/>
    </row>
    <row r="382" spans="2:7" ht="24">
      <c r="B382" s="53" t="s">
        <v>119</v>
      </c>
      <c r="C382" s="108">
        <v>612700000</v>
      </c>
      <c r="D382" s="32" t="s">
        <v>46</v>
      </c>
      <c r="E382" s="42" t="s">
        <v>54</v>
      </c>
      <c r="F382" s="54">
        <v>41730</v>
      </c>
      <c r="G382" s="34">
        <v>41749</v>
      </c>
    </row>
    <row r="383" spans="2:7" ht="24">
      <c r="B383" s="53" t="s">
        <v>178</v>
      </c>
      <c r="C383" s="108">
        <v>282417000</v>
      </c>
      <c r="D383" s="32" t="s">
        <v>19</v>
      </c>
      <c r="E383" s="42" t="s">
        <v>26</v>
      </c>
      <c r="F383" s="54">
        <v>41640</v>
      </c>
      <c r="G383" s="34">
        <v>41669</v>
      </c>
    </row>
    <row r="384" spans="2:7" ht="24">
      <c r="B384" s="53" t="s">
        <v>120</v>
      </c>
      <c r="C384" s="108">
        <v>146300000</v>
      </c>
      <c r="D384" s="32" t="s">
        <v>46</v>
      </c>
      <c r="E384" s="42" t="s">
        <v>11</v>
      </c>
      <c r="F384" s="54">
        <v>41699</v>
      </c>
      <c r="G384" s="34">
        <v>41718</v>
      </c>
    </row>
    <row r="385" spans="2:7">
      <c r="B385" s="53" t="s">
        <v>179</v>
      </c>
      <c r="C385" s="108">
        <v>143000000</v>
      </c>
      <c r="D385" s="32" t="s">
        <v>19</v>
      </c>
      <c r="E385" s="42" t="s">
        <v>26</v>
      </c>
      <c r="F385" s="54">
        <v>41699</v>
      </c>
      <c r="G385" s="34">
        <v>41718</v>
      </c>
    </row>
    <row r="386" spans="2:7">
      <c r="B386" s="53" t="s">
        <v>181</v>
      </c>
      <c r="C386" s="108">
        <v>55000000</v>
      </c>
      <c r="D386" s="32" t="s">
        <v>19</v>
      </c>
      <c r="E386" s="42" t="s">
        <v>26</v>
      </c>
      <c r="F386" s="54">
        <v>41744</v>
      </c>
      <c r="G386" s="34">
        <v>41759</v>
      </c>
    </row>
    <row r="387" spans="2:7">
      <c r="B387" s="66"/>
      <c r="C387" s="109"/>
      <c r="D387" s="36"/>
      <c r="E387" s="149"/>
      <c r="F387" s="51"/>
      <c r="G387" s="52"/>
    </row>
    <row r="388" spans="2:7" ht="24">
      <c r="B388" s="22" t="s">
        <v>0</v>
      </c>
      <c r="C388" s="106" t="s">
        <v>1</v>
      </c>
      <c r="D388" s="23" t="s">
        <v>2</v>
      </c>
      <c r="E388" s="24" t="s">
        <v>4</v>
      </c>
      <c r="F388" s="25" t="s">
        <v>3</v>
      </c>
      <c r="G388" s="24" t="s">
        <v>5</v>
      </c>
    </row>
    <row r="389" spans="2:7">
      <c r="B389" s="22" t="s">
        <v>219</v>
      </c>
      <c r="C389" s="110"/>
      <c r="D389" s="58"/>
      <c r="E389" s="144"/>
      <c r="F389" s="59"/>
      <c r="G389" s="56"/>
    </row>
    <row r="390" spans="2:7" ht="24">
      <c r="B390" s="53" t="s">
        <v>220</v>
      </c>
      <c r="C390" s="108">
        <v>5000000</v>
      </c>
      <c r="D390" s="32" t="s">
        <v>19</v>
      </c>
      <c r="E390" s="42" t="s">
        <v>26</v>
      </c>
      <c r="F390" s="54">
        <v>41760</v>
      </c>
      <c r="G390" s="41">
        <v>41774</v>
      </c>
    </row>
    <row r="391" spans="2:7">
      <c r="B391" s="53" t="s">
        <v>221</v>
      </c>
      <c r="C391" s="108">
        <v>4830000</v>
      </c>
      <c r="D391" s="32" t="s">
        <v>19</v>
      </c>
      <c r="E391" s="42" t="s">
        <v>26</v>
      </c>
      <c r="F391" s="54">
        <v>41760</v>
      </c>
      <c r="G391" s="41">
        <v>41774</v>
      </c>
    </row>
    <row r="393" spans="2:7" ht="24">
      <c r="B393" s="22" t="s">
        <v>0</v>
      </c>
      <c r="C393" s="106" t="s">
        <v>1</v>
      </c>
      <c r="D393" s="23" t="s">
        <v>2</v>
      </c>
      <c r="E393" s="24" t="s">
        <v>4</v>
      </c>
      <c r="F393" s="25" t="s">
        <v>3</v>
      </c>
      <c r="G393" s="24" t="s">
        <v>5</v>
      </c>
    </row>
    <row r="394" spans="2:7">
      <c r="B394" s="22" t="s">
        <v>121</v>
      </c>
      <c r="C394" s="110"/>
      <c r="D394" s="58"/>
      <c r="E394" s="144"/>
      <c r="F394" s="59"/>
      <c r="G394" s="56"/>
    </row>
    <row r="395" spans="2:7" ht="24">
      <c r="B395" s="53" t="s">
        <v>122</v>
      </c>
      <c r="C395" s="108">
        <v>49500000</v>
      </c>
      <c r="D395" s="32" t="s">
        <v>46</v>
      </c>
      <c r="E395" s="42" t="s">
        <v>103</v>
      </c>
      <c r="F395" s="54">
        <v>41744</v>
      </c>
      <c r="G395" s="34">
        <v>41760</v>
      </c>
    </row>
    <row r="396" spans="2:7">
      <c r="B396" s="53" t="s">
        <v>123</v>
      </c>
      <c r="C396" s="108">
        <v>74235000</v>
      </c>
      <c r="D396" s="32" t="s">
        <v>46</v>
      </c>
      <c r="E396" s="42" t="s">
        <v>54</v>
      </c>
      <c r="F396" s="54">
        <v>41698</v>
      </c>
      <c r="G396" s="34">
        <v>41713</v>
      </c>
    </row>
    <row r="397" spans="2:7">
      <c r="B397" s="53" t="s">
        <v>124</v>
      </c>
      <c r="C397" s="108">
        <v>2400000</v>
      </c>
      <c r="D397" s="32" t="s">
        <v>46</v>
      </c>
      <c r="E397" s="42" t="s">
        <v>54</v>
      </c>
      <c r="F397" s="54">
        <v>41774</v>
      </c>
      <c r="G397" s="34">
        <v>41789</v>
      </c>
    </row>
    <row r="398" spans="2:7" ht="24">
      <c r="B398" s="53" t="s">
        <v>222</v>
      </c>
      <c r="C398" s="108">
        <v>19800000</v>
      </c>
      <c r="D398" s="32" t="s">
        <v>19</v>
      </c>
      <c r="E398" s="42" t="s">
        <v>26</v>
      </c>
      <c r="F398" s="54">
        <v>41760</v>
      </c>
      <c r="G398" s="34">
        <v>41774</v>
      </c>
    </row>
    <row r="399" spans="2:7" ht="24">
      <c r="B399" s="53" t="s">
        <v>223</v>
      </c>
      <c r="C399" s="108">
        <v>36300000</v>
      </c>
      <c r="D399" s="32" t="s">
        <v>19</v>
      </c>
      <c r="E399" s="42" t="s">
        <v>26</v>
      </c>
      <c r="F399" s="54">
        <v>41774</v>
      </c>
      <c r="G399" s="34">
        <v>41789</v>
      </c>
    </row>
    <row r="400" spans="2:7">
      <c r="B400" s="53" t="s">
        <v>224</v>
      </c>
      <c r="C400" s="108">
        <v>26669072</v>
      </c>
      <c r="D400" s="32" t="s">
        <v>19</v>
      </c>
      <c r="E400" s="42" t="s">
        <v>26</v>
      </c>
      <c r="F400" s="54">
        <v>41685</v>
      </c>
      <c r="G400" s="34">
        <v>41698</v>
      </c>
    </row>
    <row r="402" spans="2:7" ht="24">
      <c r="B402" s="22" t="s">
        <v>0</v>
      </c>
      <c r="C402" s="106" t="s">
        <v>1</v>
      </c>
      <c r="D402" s="23" t="s">
        <v>2</v>
      </c>
      <c r="E402" s="24" t="s">
        <v>4</v>
      </c>
      <c r="F402" s="25" t="s">
        <v>3</v>
      </c>
      <c r="G402" s="24" t="s">
        <v>5</v>
      </c>
    </row>
    <row r="403" spans="2:7">
      <c r="B403" s="26" t="s">
        <v>87</v>
      </c>
      <c r="C403" s="107"/>
      <c r="D403" s="27"/>
      <c r="E403" s="148"/>
      <c r="F403" s="28"/>
      <c r="G403" s="29"/>
    </row>
    <row r="404" spans="2:7">
      <c r="B404" s="30" t="s">
        <v>88</v>
      </c>
      <c r="C404" s="108">
        <v>7777500</v>
      </c>
      <c r="D404" s="32" t="s">
        <v>19</v>
      </c>
      <c r="E404" s="42" t="s">
        <v>79</v>
      </c>
      <c r="F404" s="54">
        <v>41791</v>
      </c>
      <c r="G404" s="34">
        <v>41805</v>
      </c>
    </row>
    <row r="405" spans="2:7">
      <c r="B405" s="30" t="s">
        <v>89</v>
      </c>
      <c r="C405" s="108">
        <v>1300000</v>
      </c>
      <c r="D405" s="32" t="s">
        <v>19</v>
      </c>
      <c r="E405" s="42" t="s">
        <v>20</v>
      </c>
      <c r="F405" s="54">
        <v>41699</v>
      </c>
      <c r="G405" s="34">
        <v>41718</v>
      </c>
    </row>
    <row r="406" spans="2:7">
      <c r="B406" s="30" t="s">
        <v>232</v>
      </c>
      <c r="C406" s="108">
        <v>3000000</v>
      </c>
      <c r="D406" s="32" t="s">
        <v>230</v>
      </c>
      <c r="E406" s="42" t="s">
        <v>227</v>
      </c>
      <c r="F406" s="54">
        <v>41791</v>
      </c>
      <c r="G406" s="34">
        <v>41805</v>
      </c>
    </row>
    <row r="407" spans="2:7" ht="60">
      <c r="B407" s="30" t="s">
        <v>237</v>
      </c>
      <c r="C407" s="108">
        <v>15200000</v>
      </c>
      <c r="D407" s="30" t="s">
        <v>46</v>
      </c>
      <c r="E407" s="42" t="s">
        <v>26</v>
      </c>
      <c r="F407" s="41" t="s">
        <v>487</v>
      </c>
      <c r="G407" s="144" t="s">
        <v>488</v>
      </c>
    </row>
  </sheetData>
  <sheetProtection password="CEDA" sheet="1" objects="1" scenarios="1"/>
  <mergeCells count="2">
    <mergeCell ref="B3:G3"/>
    <mergeCell ref="B4:G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00"/>
  <sheetViews>
    <sheetView zoomScaleNormal="100" workbookViewId="0">
      <selection activeCell="B97" sqref="B97"/>
    </sheetView>
  </sheetViews>
  <sheetFormatPr baseColWidth="10" defaultRowHeight="12"/>
  <cols>
    <col min="1" max="1" width="26.140625" style="20" customWidth="1"/>
    <col min="2" max="2" width="11.42578125" style="116"/>
    <col min="3" max="3" width="11.42578125" style="27"/>
    <col min="4" max="4" width="14" style="111" bestFit="1" customWidth="1"/>
    <col min="5" max="5" width="12.7109375" style="111" bestFit="1" customWidth="1"/>
    <col min="6" max="6" width="26.85546875" style="20" bestFit="1" customWidth="1"/>
    <col min="7" max="7" width="21.85546875" style="27" customWidth="1"/>
    <col min="8" max="16384" width="11.42578125" style="20"/>
  </cols>
  <sheetData>
    <row r="1" spans="1:10" ht="15.75">
      <c r="A1" s="78" t="s">
        <v>56</v>
      </c>
      <c r="B1" s="112"/>
      <c r="C1" s="84"/>
      <c r="D1" s="117"/>
      <c r="E1" s="117"/>
      <c r="F1" s="78"/>
      <c r="G1" s="84"/>
      <c r="H1" s="81"/>
      <c r="I1" s="82"/>
      <c r="J1" s="70"/>
    </row>
    <row r="2" spans="1:10" ht="15.75">
      <c r="A2" s="78" t="s">
        <v>57</v>
      </c>
      <c r="B2" s="112"/>
      <c r="C2" s="84"/>
      <c r="D2" s="117"/>
      <c r="E2" s="117"/>
      <c r="F2" s="78"/>
      <c r="G2" s="84"/>
      <c r="H2" s="81"/>
      <c r="I2" s="82"/>
      <c r="J2" s="49"/>
    </row>
    <row r="3" spans="1:10" ht="15.75">
      <c r="A3" s="78"/>
      <c r="B3" s="112"/>
      <c r="C3" s="84"/>
      <c r="D3" s="117"/>
      <c r="E3" s="117"/>
      <c r="F3" s="78"/>
      <c r="G3" s="84"/>
      <c r="H3" s="81"/>
      <c r="I3" s="82"/>
      <c r="J3" s="49"/>
    </row>
    <row r="4" spans="1:10" ht="15.75">
      <c r="A4" s="165" t="s">
        <v>58</v>
      </c>
      <c r="B4" s="165"/>
      <c r="C4" s="165"/>
      <c r="D4" s="165"/>
      <c r="E4" s="165"/>
      <c r="F4" s="165"/>
      <c r="G4" s="165"/>
      <c r="H4" s="165"/>
      <c r="I4" s="165"/>
      <c r="J4" s="49"/>
    </row>
    <row r="5" spans="1:10" ht="15.75">
      <c r="A5" s="165" t="s">
        <v>504</v>
      </c>
      <c r="B5" s="165"/>
      <c r="C5" s="165"/>
      <c r="D5" s="165"/>
      <c r="E5" s="165"/>
      <c r="F5" s="165"/>
      <c r="G5" s="165"/>
      <c r="H5" s="165"/>
      <c r="I5" s="165"/>
      <c r="J5" s="49"/>
    </row>
    <row r="6" spans="1:10" ht="15.75">
      <c r="A6" s="83"/>
      <c r="B6" s="113"/>
      <c r="C6" s="86"/>
      <c r="D6" s="118"/>
      <c r="E6" s="118"/>
      <c r="F6" s="81"/>
      <c r="G6" s="86"/>
      <c r="H6" s="81"/>
      <c r="I6" s="82"/>
      <c r="J6" s="49"/>
    </row>
    <row r="7" spans="1:10" ht="36">
      <c r="A7" s="72" t="s">
        <v>0</v>
      </c>
      <c r="B7" s="114" t="s">
        <v>59</v>
      </c>
      <c r="C7" s="72" t="s">
        <v>60</v>
      </c>
      <c r="D7" s="119" t="s">
        <v>61</v>
      </c>
      <c r="E7" s="120" t="s">
        <v>62</v>
      </c>
      <c r="F7" s="73" t="s">
        <v>2</v>
      </c>
      <c r="G7" s="74" t="s">
        <v>4</v>
      </c>
      <c r="H7" s="25" t="s">
        <v>3</v>
      </c>
      <c r="I7" s="24" t="s">
        <v>5</v>
      </c>
      <c r="J7" s="75"/>
    </row>
    <row r="8" spans="1:10">
      <c r="A8" s="64" t="s">
        <v>243</v>
      </c>
      <c r="B8" s="115">
        <v>3</v>
      </c>
      <c r="C8" s="85" t="s">
        <v>498</v>
      </c>
      <c r="D8" s="121">
        <v>170000</v>
      </c>
      <c r="E8" s="121">
        <f t="shared" ref="E8:E39" si="0">D8*B8</f>
        <v>510000</v>
      </c>
      <c r="F8" s="64" t="s">
        <v>273</v>
      </c>
      <c r="G8" s="31" t="s">
        <v>63</v>
      </c>
      <c r="H8" s="65">
        <v>41744</v>
      </c>
      <c r="I8" s="65">
        <v>41760</v>
      </c>
      <c r="J8" s="49"/>
    </row>
    <row r="9" spans="1:10">
      <c r="A9" s="64" t="s">
        <v>244</v>
      </c>
      <c r="B9" s="115">
        <v>2</v>
      </c>
      <c r="C9" s="85" t="s">
        <v>498</v>
      </c>
      <c r="D9" s="121">
        <v>170000</v>
      </c>
      <c r="E9" s="121">
        <f t="shared" si="0"/>
        <v>340000</v>
      </c>
      <c r="F9" s="64" t="s">
        <v>273</v>
      </c>
      <c r="G9" s="31" t="s">
        <v>63</v>
      </c>
      <c r="H9" s="65">
        <v>41744</v>
      </c>
      <c r="I9" s="65">
        <v>41760</v>
      </c>
      <c r="J9" s="76"/>
    </row>
    <row r="10" spans="1:10">
      <c r="A10" s="64" t="s">
        <v>245</v>
      </c>
      <c r="B10" s="115">
        <v>1</v>
      </c>
      <c r="C10" s="85" t="s">
        <v>498</v>
      </c>
      <c r="D10" s="121">
        <v>150000</v>
      </c>
      <c r="E10" s="121">
        <f t="shared" si="0"/>
        <v>150000</v>
      </c>
      <c r="F10" s="64" t="s">
        <v>273</v>
      </c>
      <c r="G10" s="31" t="s">
        <v>63</v>
      </c>
      <c r="H10" s="65">
        <v>41744</v>
      </c>
      <c r="I10" s="65">
        <v>41760</v>
      </c>
      <c r="J10" s="49"/>
    </row>
    <row r="11" spans="1:10">
      <c r="A11" s="64" t="s">
        <v>246</v>
      </c>
      <c r="B11" s="115">
        <v>3</v>
      </c>
      <c r="C11" s="85" t="s">
        <v>498</v>
      </c>
      <c r="D11" s="121">
        <v>250000</v>
      </c>
      <c r="E11" s="121">
        <f t="shared" si="0"/>
        <v>750000</v>
      </c>
      <c r="F11" s="64" t="s">
        <v>273</v>
      </c>
      <c r="G11" s="31" t="s">
        <v>63</v>
      </c>
      <c r="H11" s="65">
        <v>41744</v>
      </c>
      <c r="I11" s="65">
        <v>41760</v>
      </c>
      <c r="J11" s="49"/>
    </row>
    <row r="12" spans="1:10">
      <c r="A12" s="64" t="s">
        <v>247</v>
      </c>
      <c r="B12" s="115">
        <v>50</v>
      </c>
      <c r="C12" s="85" t="s">
        <v>498</v>
      </c>
      <c r="D12" s="121">
        <v>85000</v>
      </c>
      <c r="E12" s="121">
        <f t="shared" si="0"/>
        <v>4250000</v>
      </c>
      <c r="F12" s="64" t="s">
        <v>273</v>
      </c>
      <c r="G12" s="31" t="s">
        <v>63</v>
      </c>
      <c r="H12" s="65">
        <v>41744</v>
      </c>
      <c r="I12" s="65">
        <v>41760</v>
      </c>
      <c r="J12" s="49"/>
    </row>
    <row r="13" spans="1:10">
      <c r="A13" s="64" t="s">
        <v>246</v>
      </c>
      <c r="B13" s="115">
        <v>1</v>
      </c>
      <c r="C13" s="85" t="s">
        <v>498</v>
      </c>
      <c r="D13" s="121">
        <v>915000</v>
      </c>
      <c r="E13" s="121">
        <f t="shared" si="0"/>
        <v>915000</v>
      </c>
      <c r="F13" s="64" t="s">
        <v>273</v>
      </c>
      <c r="G13" s="31" t="s">
        <v>63</v>
      </c>
      <c r="H13" s="65">
        <v>41744</v>
      </c>
      <c r="I13" s="65">
        <v>41760</v>
      </c>
      <c r="J13" s="49"/>
    </row>
    <row r="14" spans="1:10">
      <c r="A14" s="64" t="s">
        <v>248</v>
      </c>
      <c r="B14" s="115">
        <v>1</v>
      </c>
      <c r="C14" s="85" t="s">
        <v>498</v>
      </c>
      <c r="D14" s="121">
        <v>128000</v>
      </c>
      <c r="E14" s="121">
        <f t="shared" si="0"/>
        <v>128000</v>
      </c>
      <c r="F14" s="64" t="s">
        <v>273</v>
      </c>
      <c r="G14" s="31" t="s">
        <v>63</v>
      </c>
      <c r="H14" s="65">
        <v>41744</v>
      </c>
      <c r="I14" s="65">
        <v>41760</v>
      </c>
    </row>
    <row r="15" spans="1:10">
      <c r="A15" s="64" t="s">
        <v>249</v>
      </c>
      <c r="B15" s="115">
        <v>5</v>
      </c>
      <c r="C15" s="85" t="s">
        <v>498</v>
      </c>
      <c r="D15" s="121">
        <v>251000</v>
      </c>
      <c r="E15" s="121">
        <f t="shared" si="0"/>
        <v>1255000</v>
      </c>
      <c r="F15" s="64" t="s">
        <v>273</v>
      </c>
      <c r="G15" s="31" t="s">
        <v>63</v>
      </c>
      <c r="H15" s="65">
        <v>41744</v>
      </c>
      <c r="I15" s="65">
        <v>41760</v>
      </c>
    </row>
    <row r="16" spans="1:10">
      <c r="A16" s="64" t="s">
        <v>243</v>
      </c>
      <c r="B16" s="115">
        <v>4</v>
      </c>
      <c r="C16" s="85" t="s">
        <v>498</v>
      </c>
      <c r="D16" s="121">
        <v>322000</v>
      </c>
      <c r="E16" s="121">
        <f t="shared" si="0"/>
        <v>1288000</v>
      </c>
      <c r="F16" s="64" t="s">
        <v>273</v>
      </c>
      <c r="G16" s="31" t="s">
        <v>63</v>
      </c>
      <c r="H16" s="65">
        <v>41744</v>
      </c>
      <c r="I16" s="65">
        <v>41760</v>
      </c>
    </row>
    <row r="17" spans="1:9">
      <c r="A17" s="64" t="s">
        <v>249</v>
      </c>
      <c r="B17" s="115">
        <v>2</v>
      </c>
      <c r="C17" s="85" t="s">
        <v>498</v>
      </c>
      <c r="D17" s="121">
        <v>105000</v>
      </c>
      <c r="E17" s="121">
        <f t="shared" si="0"/>
        <v>210000</v>
      </c>
      <c r="F17" s="64" t="s">
        <v>273</v>
      </c>
      <c r="G17" s="31" t="s">
        <v>63</v>
      </c>
      <c r="H17" s="65">
        <v>41744</v>
      </c>
      <c r="I17" s="65">
        <v>41760</v>
      </c>
    </row>
    <row r="18" spans="1:9">
      <c r="A18" s="64" t="s">
        <v>246</v>
      </c>
      <c r="B18" s="115">
        <v>2</v>
      </c>
      <c r="C18" s="85" t="s">
        <v>498</v>
      </c>
      <c r="D18" s="121">
        <v>358000</v>
      </c>
      <c r="E18" s="121">
        <f t="shared" si="0"/>
        <v>716000</v>
      </c>
      <c r="F18" s="64" t="s">
        <v>273</v>
      </c>
      <c r="G18" s="31" t="s">
        <v>63</v>
      </c>
      <c r="H18" s="65">
        <v>41744</v>
      </c>
      <c r="I18" s="65">
        <v>41760</v>
      </c>
    </row>
    <row r="19" spans="1:9">
      <c r="A19" s="64" t="s">
        <v>250</v>
      </c>
      <c r="B19" s="115">
        <v>1</v>
      </c>
      <c r="C19" s="85" t="s">
        <v>498</v>
      </c>
      <c r="D19" s="121">
        <v>150000</v>
      </c>
      <c r="E19" s="121">
        <f t="shared" si="0"/>
        <v>150000</v>
      </c>
      <c r="F19" s="64" t="s">
        <v>273</v>
      </c>
      <c r="G19" s="31" t="s">
        <v>63</v>
      </c>
      <c r="H19" s="65">
        <v>41744</v>
      </c>
      <c r="I19" s="65">
        <v>41760</v>
      </c>
    </row>
    <row r="20" spans="1:9">
      <c r="A20" s="64" t="s">
        <v>251</v>
      </c>
      <c r="B20" s="115">
        <v>1</v>
      </c>
      <c r="C20" s="85" t="s">
        <v>498</v>
      </c>
      <c r="D20" s="121">
        <v>215000</v>
      </c>
      <c r="E20" s="121">
        <f t="shared" si="0"/>
        <v>215000</v>
      </c>
      <c r="F20" s="64" t="s">
        <v>273</v>
      </c>
      <c r="G20" s="31" t="s">
        <v>63</v>
      </c>
      <c r="H20" s="65">
        <v>41744</v>
      </c>
      <c r="I20" s="65">
        <v>41760</v>
      </c>
    </row>
    <row r="21" spans="1:9">
      <c r="A21" s="64" t="s">
        <v>252</v>
      </c>
      <c r="B21" s="115">
        <v>1</v>
      </c>
      <c r="C21" s="85" t="s">
        <v>498</v>
      </c>
      <c r="D21" s="121">
        <v>190000</v>
      </c>
      <c r="E21" s="121">
        <f t="shared" si="0"/>
        <v>190000</v>
      </c>
      <c r="F21" s="64" t="s">
        <v>273</v>
      </c>
      <c r="G21" s="31" t="s">
        <v>63</v>
      </c>
      <c r="H21" s="65">
        <v>41744</v>
      </c>
      <c r="I21" s="65">
        <v>41760</v>
      </c>
    </row>
    <row r="22" spans="1:9">
      <c r="A22" s="64" t="s">
        <v>253</v>
      </c>
      <c r="B22" s="115">
        <v>5</v>
      </c>
      <c r="C22" s="85" t="s">
        <v>498</v>
      </c>
      <c r="D22" s="121">
        <v>65000</v>
      </c>
      <c r="E22" s="121">
        <f t="shared" si="0"/>
        <v>325000</v>
      </c>
      <c r="F22" s="64" t="s">
        <v>273</v>
      </c>
      <c r="G22" s="31" t="s">
        <v>63</v>
      </c>
      <c r="H22" s="65">
        <v>41744</v>
      </c>
      <c r="I22" s="65">
        <v>41760</v>
      </c>
    </row>
    <row r="23" spans="1:9">
      <c r="A23" s="64" t="s">
        <v>253</v>
      </c>
      <c r="B23" s="115">
        <v>2</v>
      </c>
      <c r="C23" s="85" t="s">
        <v>498</v>
      </c>
      <c r="D23" s="121">
        <v>316250</v>
      </c>
      <c r="E23" s="121">
        <f t="shared" si="0"/>
        <v>632500</v>
      </c>
      <c r="F23" s="64" t="s">
        <v>273</v>
      </c>
      <c r="G23" s="31" t="s">
        <v>63</v>
      </c>
      <c r="H23" s="65">
        <v>41744</v>
      </c>
      <c r="I23" s="65">
        <v>41760</v>
      </c>
    </row>
    <row r="24" spans="1:9">
      <c r="A24" s="64" t="s">
        <v>255</v>
      </c>
      <c r="B24" s="115">
        <v>8</v>
      </c>
      <c r="C24" s="85" t="s">
        <v>498</v>
      </c>
      <c r="D24" s="121">
        <v>875000</v>
      </c>
      <c r="E24" s="121">
        <f t="shared" si="0"/>
        <v>7000000</v>
      </c>
      <c r="F24" s="64" t="s">
        <v>273</v>
      </c>
      <c r="G24" s="31" t="s">
        <v>6</v>
      </c>
      <c r="H24" s="65">
        <v>41744</v>
      </c>
      <c r="I24" s="65">
        <v>41760</v>
      </c>
    </row>
    <row r="25" spans="1:9">
      <c r="A25" s="64" t="s">
        <v>256</v>
      </c>
      <c r="B25" s="115">
        <v>60</v>
      </c>
      <c r="C25" s="85" t="s">
        <v>498</v>
      </c>
      <c r="D25" s="121">
        <v>50000</v>
      </c>
      <c r="E25" s="121">
        <f t="shared" si="0"/>
        <v>3000000</v>
      </c>
      <c r="F25" s="64" t="s">
        <v>273</v>
      </c>
      <c r="G25" s="31" t="s">
        <v>6</v>
      </c>
      <c r="H25" s="65">
        <v>41744</v>
      </c>
      <c r="I25" s="65">
        <v>41760</v>
      </c>
    </row>
    <row r="26" spans="1:9">
      <c r="A26" s="64" t="s">
        <v>258</v>
      </c>
      <c r="B26" s="115">
        <v>1</v>
      </c>
      <c r="C26" s="85" t="s">
        <v>498</v>
      </c>
      <c r="D26" s="121">
        <v>2000000</v>
      </c>
      <c r="E26" s="121">
        <f t="shared" si="0"/>
        <v>2000000</v>
      </c>
      <c r="F26" s="64" t="s">
        <v>273</v>
      </c>
      <c r="G26" s="31" t="s">
        <v>11</v>
      </c>
      <c r="H26" s="65">
        <v>41744</v>
      </c>
      <c r="I26" s="65">
        <v>41760</v>
      </c>
    </row>
    <row r="27" spans="1:9">
      <c r="A27" s="64" t="s">
        <v>244</v>
      </c>
      <c r="B27" s="115">
        <v>2</v>
      </c>
      <c r="C27" s="85" t="s">
        <v>498</v>
      </c>
      <c r="D27" s="121">
        <v>148000</v>
      </c>
      <c r="E27" s="121">
        <f t="shared" si="0"/>
        <v>296000</v>
      </c>
      <c r="F27" s="64" t="s">
        <v>273</v>
      </c>
      <c r="G27" s="31" t="s">
        <v>54</v>
      </c>
      <c r="H27" s="65">
        <v>41744</v>
      </c>
      <c r="I27" s="65">
        <v>41760</v>
      </c>
    </row>
    <row r="28" spans="1:9">
      <c r="A28" s="64" t="s">
        <v>260</v>
      </c>
      <c r="B28" s="115">
        <v>3</v>
      </c>
      <c r="C28" s="85" t="s">
        <v>498</v>
      </c>
      <c r="D28" s="121">
        <v>85000</v>
      </c>
      <c r="E28" s="121">
        <f t="shared" si="0"/>
        <v>255000</v>
      </c>
      <c r="F28" s="64" t="s">
        <v>273</v>
      </c>
      <c r="G28" s="31" t="s">
        <v>54</v>
      </c>
      <c r="H28" s="65">
        <v>41744</v>
      </c>
      <c r="I28" s="65">
        <v>41760</v>
      </c>
    </row>
    <row r="29" spans="1:9">
      <c r="A29" s="64" t="s">
        <v>261</v>
      </c>
      <c r="B29" s="115">
        <v>20</v>
      </c>
      <c r="C29" s="85" t="s">
        <v>498</v>
      </c>
      <c r="D29" s="121">
        <v>24000</v>
      </c>
      <c r="E29" s="121">
        <f t="shared" si="0"/>
        <v>480000</v>
      </c>
      <c r="F29" s="64" t="s">
        <v>273</v>
      </c>
      <c r="G29" s="31" t="s">
        <v>54</v>
      </c>
      <c r="H29" s="65">
        <v>41744</v>
      </c>
      <c r="I29" s="65">
        <v>41760</v>
      </c>
    </row>
    <row r="30" spans="1:9">
      <c r="A30" s="64" t="s">
        <v>247</v>
      </c>
      <c r="B30" s="115">
        <v>2</v>
      </c>
      <c r="C30" s="85" t="s">
        <v>498</v>
      </c>
      <c r="D30" s="121">
        <v>250000</v>
      </c>
      <c r="E30" s="121">
        <f t="shared" si="0"/>
        <v>500000</v>
      </c>
      <c r="F30" s="64" t="s">
        <v>273</v>
      </c>
      <c r="G30" s="31" t="s">
        <v>54</v>
      </c>
      <c r="H30" s="65">
        <v>41744</v>
      </c>
      <c r="I30" s="65">
        <v>41760</v>
      </c>
    </row>
    <row r="31" spans="1:9">
      <c r="A31" s="64" t="s">
        <v>513</v>
      </c>
      <c r="B31" s="115">
        <v>1</v>
      </c>
      <c r="C31" s="85" t="s">
        <v>498</v>
      </c>
      <c r="D31" s="121">
        <v>1100000</v>
      </c>
      <c r="E31" s="121">
        <f t="shared" si="0"/>
        <v>1100000</v>
      </c>
      <c r="F31" s="64" t="s">
        <v>273</v>
      </c>
      <c r="G31" s="31" t="s">
        <v>54</v>
      </c>
      <c r="H31" s="65">
        <v>41744</v>
      </c>
      <c r="I31" s="65">
        <v>41760</v>
      </c>
    </row>
    <row r="32" spans="1:9">
      <c r="A32" s="64" t="s">
        <v>253</v>
      </c>
      <c r="B32" s="115">
        <v>10</v>
      </c>
      <c r="C32" s="85" t="s">
        <v>498</v>
      </c>
      <c r="D32" s="121">
        <v>300000</v>
      </c>
      <c r="E32" s="121">
        <f t="shared" si="0"/>
        <v>3000000</v>
      </c>
      <c r="F32" s="64" t="s">
        <v>273</v>
      </c>
      <c r="G32" s="31" t="s">
        <v>103</v>
      </c>
      <c r="H32" s="65">
        <v>41744</v>
      </c>
      <c r="I32" s="65">
        <v>41760</v>
      </c>
    </row>
    <row r="33" spans="1:9">
      <c r="A33" s="64" t="s">
        <v>512</v>
      </c>
      <c r="B33" s="115">
        <v>1</v>
      </c>
      <c r="C33" s="85" t="s">
        <v>498</v>
      </c>
      <c r="D33" s="121">
        <v>580000</v>
      </c>
      <c r="E33" s="121">
        <f t="shared" si="0"/>
        <v>580000</v>
      </c>
      <c r="F33" s="64" t="s">
        <v>273</v>
      </c>
      <c r="G33" s="31" t="s">
        <v>103</v>
      </c>
      <c r="H33" s="65">
        <v>41744</v>
      </c>
      <c r="I33" s="65">
        <v>41760</v>
      </c>
    </row>
    <row r="34" spans="1:9">
      <c r="A34" s="64" t="s">
        <v>408</v>
      </c>
      <c r="B34" s="115">
        <v>5</v>
      </c>
      <c r="C34" s="85" t="s">
        <v>498</v>
      </c>
      <c r="D34" s="121">
        <v>200000</v>
      </c>
      <c r="E34" s="121">
        <f t="shared" si="0"/>
        <v>1000000</v>
      </c>
      <c r="F34" s="64" t="s">
        <v>273</v>
      </c>
      <c r="G34" s="31" t="s">
        <v>103</v>
      </c>
      <c r="H34" s="65">
        <v>41744</v>
      </c>
      <c r="I34" s="65">
        <v>41760</v>
      </c>
    </row>
    <row r="35" spans="1:9">
      <c r="A35" s="64" t="s">
        <v>262</v>
      </c>
      <c r="B35" s="115">
        <v>4</v>
      </c>
      <c r="C35" s="85" t="s">
        <v>498</v>
      </c>
      <c r="D35" s="121">
        <v>5000000</v>
      </c>
      <c r="E35" s="121">
        <f t="shared" si="0"/>
        <v>20000000</v>
      </c>
      <c r="F35" s="64" t="s">
        <v>273</v>
      </c>
      <c r="G35" s="31" t="s">
        <v>103</v>
      </c>
      <c r="H35" s="65">
        <v>41744</v>
      </c>
      <c r="I35" s="65">
        <v>41760</v>
      </c>
    </row>
    <row r="36" spans="1:9">
      <c r="A36" s="64" t="s">
        <v>243</v>
      </c>
      <c r="B36" s="115">
        <v>5</v>
      </c>
      <c r="C36" s="85" t="s">
        <v>498</v>
      </c>
      <c r="D36" s="121">
        <v>140000</v>
      </c>
      <c r="E36" s="121">
        <f t="shared" si="0"/>
        <v>700000</v>
      </c>
      <c r="F36" s="64" t="s">
        <v>273</v>
      </c>
      <c r="G36" s="31" t="s">
        <v>103</v>
      </c>
      <c r="H36" s="65">
        <v>41744</v>
      </c>
      <c r="I36" s="65">
        <v>41760</v>
      </c>
    </row>
    <row r="37" spans="1:9">
      <c r="A37" s="64" t="s">
        <v>246</v>
      </c>
      <c r="B37" s="115">
        <v>10</v>
      </c>
      <c r="C37" s="85" t="s">
        <v>498</v>
      </c>
      <c r="D37" s="121">
        <v>325000</v>
      </c>
      <c r="E37" s="121">
        <f t="shared" si="0"/>
        <v>3250000</v>
      </c>
      <c r="F37" s="64" t="s">
        <v>273</v>
      </c>
      <c r="G37" s="31" t="s">
        <v>103</v>
      </c>
      <c r="H37" s="65">
        <v>41744</v>
      </c>
      <c r="I37" s="65">
        <v>41760</v>
      </c>
    </row>
    <row r="38" spans="1:9">
      <c r="A38" s="64" t="s">
        <v>246</v>
      </c>
      <c r="B38" s="115">
        <v>4</v>
      </c>
      <c r="C38" s="85" t="s">
        <v>498</v>
      </c>
      <c r="D38" s="121">
        <v>290000</v>
      </c>
      <c r="E38" s="121">
        <f t="shared" si="0"/>
        <v>1160000</v>
      </c>
      <c r="F38" s="64" t="s">
        <v>273</v>
      </c>
      <c r="G38" s="31" t="s">
        <v>114</v>
      </c>
      <c r="H38" s="65">
        <v>41744</v>
      </c>
      <c r="I38" s="65">
        <v>41760</v>
      </c>
    </row>
    <row r="39" spans="1:9">
      <c r="A39" s="64" t="s">
        <v>263</v>
      </c>
      <c r="B39" s="115">
        <v>4</v>
      </c>
      <c r="C39" s="85" t="s">
        <v>498</v>
      </c>
      <c r="D39" s="121">
        <v>120000</v>
      </c>
      <c r="E39" s="121">
        <f t="shared" si="0"/>
        <v>480000</v>
      </c>
      <c r="F39" s="64" t="s">
        <v>273</v>
      </c>
      <c r="G39" s="31" t="s">
        <v>114</v>
      </c>
      <c r="H39" s="65">
        <v>41744</v>
      </c>
      <c r="I39" s="65">
        <v>41760</v>
      </c>
    </row>
    <row r="40" spans="1:9">
      <c r="A40" s="64" t="s">
        <v>244</v>
      </c>
      <c r="B40" s="115">
        <v>10</v>
      </c>
      <c r="C40" s="85" t="s">
        <v>498</v>
      </c>
      <c r="D40" s="121">
        <v>150000</v>
      </c>
      <c r="E40" s="121">
        <f t="shared" ref="E40:E63" si="1">D40*B40</f>
        <v>1500000</v>
      </c>
      <c r="F40" s="64" t="s">
        <v>273</v>
      </c>
      <c r="G40" s="31" t="s">
        <v>115</v>
      </c>
      <c r="H40" s="65">
        <v>41744</v>
      </c>
      <c r="I40" s="65">
        <v>41760</v>
      </c>
    </row>
    <row r="41" spans="1:9">
      <c r="A41" s="64" t="s">
        <v>264</v>
      </c>
      <c r="B41" s="115">
        <v>15</v>
      </c>
      <c r="C41" s="85" t="s">
        <v>498</v>
      </c>
      <c r="D41" s="121">
        <v>250000</v>
      </c>
      <c r="E41" s="121">
        <f t="shared" si="1"/>
        <v>3750000</v>
      </c>
      <c r="F41" s="64" t="s">
        <v>273</v>
      </c>
      <c r="G41" s="31" t="s">
        <v>115</v>
      </c>
      <c r="H41" s="65">
        <v>41744</v>
      </c>
      <c r="I41" s="65">
        <v>41760</v>
      </c>
    </row>
    <row r="42" spans="1:9">
      <c r="A42" s="64" t="s">
        <v>253</v>
      </c>
      <c r="B42" s="115">
        <v>15</v>
      </c>
      <c r="C42" s="85" t="s">
        <v>498</v>
      </c>
      <c r="D42" s="121">
        <v>175000</v>
      </c>
      <c r="E42" s="121">
        <f t="shared" si="1"/>
        <v>2625000</v>
      </c>
      <c r="F42" s="64" t="s">
        <v>273</v>
      </c>
      <c r="G42" s="31" t="s">
        <v>115</v>
      </c>
      <c r="H42" s="65">
        <v>41744</v>
      </c>
      <c r="I42" s="65">
        <v>41760</v>
      </c>
    </row>
    <row r="43" spans="1:9">
      <c r="A43" s="64" t="s">
        <v>243</v>
      </c>
      <c r="B43" s="115">
        <v>8</v>
      </c>
      <c r="C43" s="85" t="s">
        <v>498</v>
      </c>
      <c r="D43" s="121">
        <v>150000</v>
      </c>
      <c r="E43" s="121">
        <f t="shared" si="1"/>
        <v>1200000</v>
      </c>
      <c r="F43" s="64" t="s">
        <v>273</v>
      </c>
      <c r="G43" s="31" t="s">
        <v>115</v>
      </c>
      <c r="H43" s="65">
        <v>41744</v>
      </c>
      <c r="I43" s="65">
        <v>41760</v>
      </c>
    </row>
    <row r="44" spans="1:9">
      <c r="A44" s="64" t="s">
        <v>247</v>
      </c>
      <c r="B44" s="115">
        <v>10</v>
      </c>
      <c r="C44" s="85" t="s">
        <v>498</v>
      </c>
      <c r="D44" s="121">
        <v>100000</v>
      </c>
      <c r="E44" s="121">
        <f t="shared" si="1"/>
        <v>1000000</v>
      </c>
      <c r="F44" s="64" t="s">
        <v>273</v>
      </c>
      <c r="G44" s="31" t="s">
        <v>115</v>
      </c>
      <c r="H44" s="65">
        <v>41744</v>
      </c>
      <c r="I44" s="65">
        <v>41760</v>
      </c>
    </row>
    <row r="45" spans="1:9">
      <c r="A45" s="64" t="s">
        <v>265</v>
      </c>
      <c r="B45" s="115">
        <v>3</v>
      </c>
      <c r="C45" s="85" t="s">
        <v>498</v>
      </c>
      <c r="D45" s="121">
        <v>60000</v>
      </c>
      <c r="E45" s="121">
        <f t="shared" si="1"/>
        <v>180000</v>
      </c>
      <c r="F45" s="64" t="s">
        <v>273</v>
      </c>
      <c r="G45" s="31" t="s">
        <v>274</v>
      </c>
      <c r="H45" s="65">
        <v>41744</v>
      </c>
      <c r="I45" s="65">
        <v>41760</v>
      </c>
    </row>
    <row r="46" spans="1:9">
      <c r="A46" s="64" t="s">
        <v>243</v>
      </c>
      <c r="B46" s="115">
        <v>18</v>
      </c>
      <c r="C46" s="85" t="s">
        <v>498</v>
      </c>
      <c r="D46" s="121">
        <v>100000</v>
      </c>
      <c r="E46" s="121">
        <f t="shared" si="1"/>
        <v>1800000</v>
      </c>
      <c r="F46" s="64" t="s">
        <v>273</v>
      </c>
      <c r="G46" s="31" t="s">
        <v>274</v>
      </c>
      <c r="H46" s="65">
        <v>41744</v>
      </c>
      <c r="I46" s="65">
        <v>41760</v>
      </c>
    </row>
    <row r="47" spans="1:9">
      <c r="A47" s="64" t="s">
        <v>261</v>
      </c>
      <c r="B47" s="115">
        <v>22</v>
      </c>
      <c r="C47" s="85" t="s">
        <v>498</v>
      </c>
      <c r="D47" s="121">
        <v>30000</v>
      </c>
      <c r="E47" s="121">
        <f t="shared" si="1"/>
        <v>660000</v>
      </c>
      <c r="F47" s="64" t="s">
        <v>273</v>
      </c>
      <c r="G47" s="31" t="s">
        <v>274</v>
      </c>
      <c r="H47" s="65">
        <v>41744</v>
      </c>
      <c r="I47" s="65">
        <v>41760</v>
      </c>
    </row>
    <row r="48" spans="1:9">
      <c r="A48" s="64" t="s">
        <v>247</v>
      </c>
      <c r="B48" s="115">
        <v>45</v>
      </c>
      <c r="C48" s="85" t="s">
        <v>498</v>
      </c>
      <c r="D48" s="121">
        <v>80000</v>
      </c>
      <c r="E48" s="121">
        <f t="shared" si="1"/>
        <v>3600000</v>
      </c>
      <c r="F48" s="64" t="s">
        <v>273</v>
      </c>
      <c r="G48" s="31" t="s">
        <v>274</v>
      </c>
      <c r="H48" s="65">
        <v>41744</v>
      </c>
      <c r="I48" s="65">
        <v>41760</v>
      </c>
    </row>
    <row r="49" spans="1:9">
      <c r="A49" s="64" t="s">
        <v>266</v>
      </c>
      <c r="B49" s="115">
        <v>4</v>
      </c>
      <c r="C49" s="85" t="s">
        <v>498</v>
      </c>
      <c r="D49" s="121">
        <v>160000</v>
      </c>
      <c r="E49" s="121">
        <f t="shared" si="1"/>
        <v>640000</v>
      </c>
      <c r="F49" s="64" t="s">
        <v>273</v>
      </c>
      <c r="G49" s="31" t="s">
        <v>274</v>
      </c>
      <c r="H49" s="65">
        <v>41744</v>
      </c>
      <c r="I49" s="65">
        <v>41760</v>
      </c>
    </row>
    <row r="50" spans="1:9">
      <c r="A50" s="64" t="s">
        <v>244</v>
      </c>
      <c r="B50" s="115">
        <v>3</v>
      </c>
      <c r="C50" s="85" t="s">
        <v>498</v>
      </c>
      <c r="D50" s="121">
        <v>150000</v>
      </c>
      <c r="E50" s="121">
        <f t="shared" si="1"/>
        <v>450000</v>
      </c>
      <c r="F50" s="64" t="s">
        <v>273</v>
      </c>
      <c r="G50" s="31" t="s">
        <v>274</v>
      </c>
      <c r="H50" s="65">
        <v>41744</v>
      </c>
      <c r="I50" s="65">
        <v>41760</v>
      </c>
    </row>
    <row r="51" spans="1:9">
      <c r="A51" s="64" t="s">
        <v>269</v>
      </c>
      <c r="B51" s="115">
        <v>15</v>
      </c>
      <c r="C51" s="85" t="s">
        <v>498</v>
      </c>
      <c r="D51" s="121">
        <v>260000</v>
      </c>
      <c r="E51" s="121">
        <f t="shared" si="1"/>
        <v>3900000</v>
      </c>
      <c r="F51" s="64" t="s">
        <v>273</v>
      </c>
      <c r="G51" s="31" t="s">
        <v>274</v>
      </c>
      <c r="H51" s="65">
        <v>41744</v>
      </c>
      <c r="I51" s="65">
        <v>41760</v>
      </c>
    </row>
    <row r="52" spans="1:9" ht="24">
      <c r="A52" s="77" t="s">
        <v>270</v>
      </c>
      <c r="B52" s="115">
        <v>3</v>
      </c>
      <c r="C52" s="85" t="s">
        <v>498</v>
      </c>
      <c r="D52" s="121">
        <v>330000</v>
      </c>
      <c r="E52" s="121">
        <f t="shared" si="1"/>
        <v>990000</v>
      </c>
      <c r="F52" s="64" t="s">
        <v>273</v>
      </c>
      <c r="G52" s="31" t="s">
        <v>274</v>
      </c>
      <c r="H52" s="65">
        <v>41744</v>
      </c>
      <c r="I52" s="65">
        <v>41760</v>
      </c>
    </row>
    <row r="53" spans="1:9">
      <c r="A53" s="64" t="s">
        <v>512</v>
      </c>
      <c r="B53" s="115">
        <v>3</v>
      </c>
      <c r="C53" s="85" t="s">
        <v>498</v>
      </c>
      <c r="D53" s="121">
        <v>700000</v>
      </c>
      <c r="E53" s="121">
        <f t="shared" si="1"/>
        <v>2100000</v>
      </c>
      <c r="F53" s="64" t="s">
        <v>273</v>
      </c>
      <c r="G53" s="31" t="s">
        <v>104</v>
      </c>
      <c r="H53" s="65">
        <v>41744</v>
      </c>
      <c r="I53" s="65">
        <v>41760</v>
      </c>
    </row>
    <row r="54" spans="1:9">
      <c r="A54" s="64" t="s">
        <v>255</v>
      </c>
      <c r="B54" s="115">
        <v>14</v>
      </c>
      <c r="C54" s="85" t="s">
        <v>498</v>
      </c>
      <c r="D54" s="121">
        <v>600000</v>
      </c>
      <c r="E54" s="121">
        <f t="shared" si="1"/>
        <v>8400000</v>
      </c>
      <c r="F54" s="64" t="s">
        <v>273</v>
      </c>
      <c r="G54" s="31" t="s">
        <v>104</v>
      </c>
      <c r="H54" s="65">
        <v>41744</v>
      </c>
      <c r="I54" s="65">
        <v>41760</v>
      </c>
    </row>
    <row r="55" spans="1:9">
      <c r="A55" s="64" t="s">
        <v>247</v>
      </c>
      <c r="B55" s="115">
        <v>56</v>
      </c>
      <c r="C55" s="85" t="s">
        <v>498</v>
      </c>
      <c r="D55" s="121">
        <v>70000</v>
      </c>
      <c r="E55" s="121">
        <f t="shared" si="1"/>
        <v>3920000</v>
      </c>
      <c r="F55" s="64" t="s">
        <v>273</v>
      </c>
      <c r="G55" s="31" t="s">
        <v>104</v>
      </c>
      <c r="H55" s="65">
        <v>41744</v>
      </c>
      <c r="I55" s="65">
        <v>41760</v>
      </c>
    </row>
    <row r="56" spans="1:9">
      <c r="A56" s="64" t="s">
        <v>271</v>
      </c>
      <c r="B56" s="115">
        <v>10</v>
      </c>
      <c r="C56" s="85" t="s">
        <v>498</v>
      </c>
      <c r="D56" s="121">
        <v>80000</v>
      </c>
      <c r="E56" s="121">
        <f t="shared" si="1"/>
        <v>800000</v>
      </c>
      <c r="F56" s="64" t="s">
        <v>273</v>
      </c>
      <c r="G56" s="31" t="s">
        <v>104</v>
      </c>
      <c r="H56" s="65">
        <v>41744</v>
      </c>
      <c r="I56" s="65">
        <v>41760</v>
      </c>
    </row>
    <row r="57" spans="1:9">
      <c r="A57" s="64" t="s">
        <v>253</v>
      </c>
      <c r="B57" s="115">
        <v>10</v>
      </c>
      <c r="C57" s="85" t="s">
        <v>498</v>
      </c>
      <c r="D57" s="121">
        <v>40000</v>
      </c>
      <c r="E57" s="121">
        <f t="shared" si="1"/>
        <v>400000</v>
      </c>
      <c r="F57" s="64" t="s">
        <v>273</v>
      </c>
      <c r="G57" s="31" t="s">
        <v>8</v>
      </c>
      <c r="H57" s="65">
        <v>41744</v>
      </c>
      <c r="I57" s="65">
        <v>41760</v>
      </c>
    </row>
    <row r="58" spans="1:9">
      <c r="A58" s="64" t="s">
        <v>253</v>
      </c>
      <c r="B58" s="115">
        <v>2</v>
      </c>
      <c r="C58" s="85" t="s">
        <v>498</v>
      </c>
      <c r="D58" s="121">
        <v>285000</v>
      </c>
      <c r="E58" s="121">
        <f t="shared" si="1"/>
        <v>570000</v>
      </c>
      <c r="F58" s="64" t="s">
        <v>273</v>
      </c>
      <c r="G58" s="31" t="s">
        <v>8</v>
      </c>
      <c r="H58" s="65">
        <v>41744</v>
      </c>
      <c r="I58" s="65">
        <v>41760</v>
      </c>
    </row>
    <row r="59" spans="1:9">
      <c r="A59" s="64" t="s">
        <v>255</v>
      </c>
      <c r="B59" s="115">
        <v>8</v>
      </c>
      <c r="C59" s="85" t="s">
        <v>498</v>
      </c>
      <c r="D59" s="121">
        <v>350000</v>
      </c>
      <c r="E59" s="121">
        <f t="shared" si="1"/>
        <v>2800000</v>
      </c>
      <c r="F59" s="64" t="s">
        <v>273</v>
      </c>
      <c r="G59" s="31" t="s">
        <v>8</v>
      </c>
      <c r="H59" s="65">
        <v>41744</v>
      </c>
      <c r="I59" s="65">
        <v>41760</v>
      </c>
    </row>
    <row r="60" spans="1:9">
      <c r="A60" s="64" t="s">
        <v>261</v>
      </c>
      <c r="B60" s="115">
        <v>15</v>
      </c>
      <c r="C60" s="85" t="s">
        <v>498</v>
      </c>
      <c r="D60" s="121">
        <v>150000</v>
      </c>
      <c r="E60" s="121">
        <f t="shared" si="1"/>
        <v>2250000</v>
      </c>
      <c r="F60" s="64" t="s">
        <v>273</v>
      </c>
      <c r="G60" s="31" t="s">
        <v>8</v>
      </c>
      <c r="H60" s="65">
        <v>41744</v>
      </c>
      <c r="I60" s="65">
        <v>41760</v>
      </c>
    </row>
    <row r="61" spans="1:9" ht="45.75" customHeight="1">
      <c r="A61" s="64" t="s">
        <v>247</v>
      </c>
      <c r="B61" s="115">
        <v>3</v>
      </c>
      <c r="C61" s="85" t="s">
        <v>498</v>
      </c>
      <c r="D61" s="121">
        <v>85000</v>
      </c>
      <c r="E61" s="121">
        <f t="shared" si="1"/>
        <v>255000</v>
      </c>
      <c r="F61" s="64" t="s">
        <v>273</v>
      </c>
      <c r="G61" s="152" t="s">
        <v>275</v>
      </c>
      <c r="H61" s="65">
        <v>41744</v>
      </c>
      <c r="I61" s="65">
        <v>41760</v>
      </c>
    </row>
    <row r="62" spans="1:9">
      <c r="A62" s="64" t="s">
        <v>253</v>
      </c>
      <c r="B62" s="115">
        <v>1</v>
      </c>
      <c r="C62" s="85" t="s">
        <v>498</v>
      </c>
      <c r="D62" s="121">
        <v>290000</v>
      </c>
      <c r="E62" s="121">
        <f t="shared" si="1"/>
        <v>290000</v>
      </c>
      <c r="F62" s="64" t="s">
        <v>273</v>
      </c>
      <c r="G62" s="31" t="s">
        <v>75</v>
      </c>
      <c r="H62" s="65">
        <v>41744</v>
      </c>
      <c r="I62" s="65">
        <v>41760</v>
      </c>
    </row>
    <row r="63" spans="1:9">
      <c r="A63" s="64" t="s">
        <v>255</v>
      </c>
      <c r="B63" s="115">
        <v>9</v>
      </c>
      <c r="C63" s="85" t="s">
        <v>498</v>
      </c>
      <c r="D63" s="121">
        <v>1333333</v>
      </c>
      <c r="E63" s="121">
        <f t="shared" si="1"/>
        <v>11999997</v>
      </c>
      <c r="F63" s="64" t="s">
        <v>273</v>
      </c>
      <c r="G63" s="31" t="s">
        <v>75</v>
      </c>
      <c r="H63" s="65">
        <v>41744</v>
      </c>
      <c r="I63" s="65">
        <v>41760</v>
      </c>
    </row>
    <row r="64" spans="1:9">
      <c r="A64" s="64" t="s">
        <v>243</v>
      </c>
      <c r="B64" s="115">
        <v>2</v>
      </c>
      <c r="C64" s="85" t="s">
        <v>498</v>
      </c>
      <c r="D64" s="121">
        <v>300000</v>
      </c>
      <c r="E64" s="121">
        <f t="shared" ref="E64:E92" si="2">B64*D64</f>
        <v>600000</v>
      </c>
      <c r="F64" s="64" t="s">
        <v>19</v>
      </c>
      <c r="G64" s="31" t="s">
        <v>22</v>
      </c>
      <c r="H64" s="65">
        <v>41744</v>
      </c>
      <c r="I64" s="65">
        <v>41760</v>
      </c>
    </row>
    <row r="65" spans="1:9" ht="24">
      <c r="A65" s="64" t="s">
        <v>278</v>
      </c>
      <c r="B65" s="115">
        <v>1</v>
      </c>
      <c r="C65" s="85" t="s">
        <v>498</v>
      </c>
      <c r="D65" s="121">
        <v>400000</v>
      </c>
      <c r="E65" s="121">
        <f t="shared" si="2"/>
        <v>400000</v>
      </c>
      <c r="F65" s="64" t="s">
        <v>19</v>
      </c>
      <c r="G65" s="152" t="s">
        <v>285</v>
      </c>
      <c r="H65" s="65">
        <v>41744</v>
      </c>
      <c r="I65" s="65">
        <v>41760</v>
      </c>
    </row>
    <row r="66" spans="1:9" ht="24">
      <c r="A66" s="64" t="s">
        <v>447</v>
      </c>
      <c r="B66" s="115">
        <v>1</v>
      </c>
      <c r="C66" s="85" t="s">
        <v>498</v>
      </c>
      <c r="D66" s="121">
        <v>200000</v>
      </c>
      <c r="E66" s="121">
        <f t="shared" si="2"/>
        <v>200000</v>
      </c>
      <c r="F66" s="64" t="s">
        <v>19</v>
      </c>
      <c r="G66" s="152" t="s">
        <v>285</v>
      </c>
      <c r="H66" s="65">
        <v>41744</v>
      </c>
      <c r="I66" s="65">
        <v>41760</v>
      </c>
    </row>
    <row r="67" spans="1:9" ht="24">
      <c r="A67" s="64" t="s">
        <v>448</v>
      </c>
      <c r="B67" s="115">
        <v>1</v>
      </c>
      <c r="C67" s="85" t="s">
        <v>498</v>
      </c>
      <c r="D67" s="121">
        <v>225000</v>
      </c>
      <c r="E67" s="121">
        <f t="shared" si="2"/>
        <v>225000</v>
      </c>
      <c r="F67" s="64" t="s">
        <v>19</v>
      </c>
      <c r="G67" s="152" t="s">
        <v>285</v>
      </c>
      <c r="H67" s="65">
        <v>41744</v>
      </c>
      <c r="I67" s="65">
        <v>41760</v>
      </c>
    </row>
    <row r="68" spans="1:9" ht="24">
      <c r="A68" s="64" t="s">
        <v>279</v>
      </c>
      <c r="B68" s="115">
        <v>4</v>
      </c>
      <c r="C68" s="85" t="s">
        <v>498</v>
      </c>
      <c r="D68" s="121">
        <v>250000</v>
      </c>
      <c r="E68" s="121">
        <f t="shared" si="2"/>
        <v>1000000</v>
      </c>
      <c r="F68" s="64" t="s">
        <v>19</v>
      </c>
      <c r="G68" s="152" t="s">
        <v>286</v>
      </c>
      <c r="H68" s="65">
        <v>41744</v>
      </c>
      <c r="I68" s="65">
        <v>41760</v>
      </c>
    </row>
    <row r="69" spans="1:9" ht="24">
      <c r="A69" s="64" t="s">
        <v>243</v>
      </c>
      <c r="B69" s="115">
        <v>1</v>
      </c>
      <c r="C69" s="85" t="s">
        <v>498</v>
      </c>
      <c r="D69" s="121">
        <v>200000</v>
      </c>
      <c r="E69" s="121">
        <f t="shared" si="2"/>
        <v>200000</v>
      </c>
      <c r="F69" s="64" t="s">
        <v>19</v>
      </c>
      <c r="G69" s="152" t="s">
        <v>286</v>
      </c>
      <c r="H69" s="65">
        <v>41744</v>
      </c>
      <c r="I69" s="65">
        <v>41760</v>
      </c>
    </row>
    <row r="70" spans="1:9">
      <c r="A70" s="64" t="s">
        <v>243</v>
      </c>
      <c r="B70" s="115">
        <v>10</v>
      </c>
      <c r="C70" s="85" t="s">
        <v>498</v>
      </c>
      <c r="D70" s="121">
        <v>300000</v>
      </c>
      <c r="E70" s="121">
        <f t="shared" si="2"/>
        <v>3000000</v>
      </c>
      <c r="F70" s="64" t="s">
        <v>19</v>
      </c>
      <c r="G70" s="31" t="s">
        <v>287</v>
      </c>
      <c r="H70" s="65">
        <v>41744</v>
      </c>
      <c r="I70" s="65">
        <v>41760</v>
      </c>
    </row>
    <row r="71" spans="1:9">
      <c r="A71" s="64" t="s">
        <v>280</v>
      </c>
      <c r="B71" s="115">
        <v>3</v>
      </c>
      <c r="C71" s="85" t="s">
        <v>498</v>
      </c>
      <c r="D71" s="121">
        <v>300000</v>
      </c>
      <c r="E71" s="121">
        <f t="shared" si="2"/>
        <v>900000</v>
      </c>
      <c r="F71" s="64" t="s">
        <v>19</v>
      </c>
      <c r="G71" s="31" t="s">
        <v>287</v>
      </c>
      <c r="H71" s="65">
        <v>41744</v>
      </c>
      <c r="I71" s="65">
        <v>41760</v>
      </c>
    </row>
    <row r="72" spans="1:9">
      <c r="A72" s="64" t="s">
        <v>279</v>
      </c>
      <c r="B72" s="115">
        <v>5</v>
      </c>
      <c r="C72" s="85" t="s">
        <v>498</v>
      </c>
      <c r="D72" s="121">
        <v>150000</v>
      </c>
      <c r="E72" s="121">
        <f t="shared" si="2"/>
        <v>750000</v>
      </c>
      <c r="F72" s="64" t="s">
        <v>19</v>
      </c>
      <c r="G72" s="31" t="s">
        <v>288</v>
      </c>
      <c r="H72" s="65">
        <v>41744</v>
      </c>
      <c r="I72" s="65">
        <v>41760</v>
      </c>
    </row>
    <row r="73" spans="1:9">
      <c r="A73" s="64" t="s">
        <v>243</v>
      </c>
      <c r="B73" s="115">
        <v>1</v>
      </c>
      <c r="C73" s="85" t="s">
        <v>498</v>
      </c>
      <c r="D73" s="121">
        <v>200000</v>
      </c>
      <c r="E73" s="121">
        <f t="shared" si="2"/>
        <v>200000</v>
      </c>
      <c r="F73" s="64" t="s">
        <v>19</v>
      </c>
      <c r="G73" s="31" t="s">
        <v>289</v>
      </c>
      <c r="H73" s="65">
        <v>41744</v>
      </c>
      <c r="I73" s="65">
        <v>41760</v>
      </c>
    </row>
    <row r="74" spans="1:9">
      <c r="A74" s="64" t="s">
        <v>253</v>
      </c>
      <c r="B74" s="115">
        <v>14</v>
      </c>
      <c r="C74" s="85" t="s">
        <v>498</v>
      </c>
      <c r="D74" s="121">
        <v>150000</v>
      </c>
      <c r="E74" s="121">
        <f t="shared" si="2"/>
        <v>2100000</v>
      </c>
      <c r="F74" s="64" t="s">
        <v>19</v>
      </c>
      <c r="G74" s="31" t="s">
        <v>289</v>
      </c>
      <c r="H74" s="65">
        <v>41744</v>
      </c>
      <c r="I74" s="65">
        <v>41760</v>
      </c>
    </row>
    <row r="75" spans="1:9">
      <c r="A75" s="64" t="s">
        <v>243</v>
      </c>
      <c r="B75" s="115">
        <v>3</v>
      </c>
      <c r="C75" s="85" t="s">
        <v>498</v>
      </c>
      <c r="D75" s="121">
        <v>100000</v>
      </c>
      <c r="E75" s="121">
        <f t="shared" si="2"/>
        <v>300000</v>
      </c>
      <c r="F75" s="64" t="s">
        <v>19</v>
      </c>
      <c r="G75" s="31" t="s">
        <v>33</v>
      </c>
      <c r="H75" s="65">
        <v>41744</v>
      </c>
      <c r="I75" s="65">
        <v>41760</v>
      </c>
    </row>
    <row r="76" spans="1:9">
      <c r="A76" s="64" t="s">
        <v>253</v>
      </c>
      <c r="B76" s="115">
        <v>2</v>
      </c>
      <c r="C76" s="85" t="s">
        <v>498</v>
      </c>
      <c r="D76" s="121">
        <v>170000</v>
      </c>
      <c r="E76" s="121">
        <f t="shared" si="2"/>
        <v>340000</v>
      </c>
      <c r="F76" s="64" t="s">
        <v>19</v>
      </c>
      <c r="G76" s="31" t="s">
        <v>290</v>
      </c>
      <c r="H76" s="65">
        <v>41744</v>
      </c>
      <c r="I76" s="65">
        <v>41760</v>
      </c>
    </row>
    <row r="77" spans="1:9">
      <c r="A77" s="64" t="s">
        <v>253</v>
      </c>
      <c r="B77" s="115">
        <v>1</v>
      </c>
      <c r="C77" s="85" t="s">
        <v>498</v>
      </c>
      <c r="D77" s="121">
        <v>100000</v>
      </c>
      <c r="E77" s="121">
        <f t="shared" si="2"/>
        <v>100000</v>
      </c>
      <c r="F77" s="64" t="s">
        <v>19</v>
      </c>
      <c r="G77" s="31" t="s">
        <v>291</v>
      </c>
      <c r="H77" s="65">
        <v>41744</v>
      </c>
      <c r="I77" s="65">
        <v>41760</v>
      </c>
    </row>
    <row r="78" spans="1:9">
      <c r="A78" s="64" t="s">
        <v>244</v>
      </c>
      <c r="B78" s="115">
        <v>2</v>
      </c>
      <c r="C78" s="85" t="s">
        <v>498</v>
      </c>
      <c r="D78" s="121">
        <v>150000</v>
      </c>
      <c r="E78" s="121">
        <f t="shared" si="2"/>
        <v>300000</v>
      </c>
      <c r="F78" s="64" t="s">
        <v>19</v>
      </c>
      <c r="G78" s="31" t="s">
        <v>291</v>
      </c>
      <c r="H78" s="65">
        <v>41744</v>
      </c>
      <c r="I78" s="65">
        <v>41760</v>
      </c>
    </row>
    <row r="79" spans="1:9">
      <c r="A79" s="64" t="s">
        <v>253</v>
      </c>
      <c r="B79" s="115">
        <v>10</v>
      </c>
      <c r="C79" s="85" t="s">
        <v>498</v>
      </c>
      <c r="D79" s="121">
        <v>250000</v>
      </c>
      <c r="E79" s="121">
        <f t="shared" si="2"/>
        <v>2500000</v>
      </c>
      <c r="F79" s="64" t="s">
        <v>19</v>
      </c>
      <c r="G79" s="31" t="s">
        <v>292</v>
      </c>
      <c r="H79" s="65">
        <v>41744</v>
      </c>
      <c r="I79" s="65">
        <v>41760</v>
      </c>
    </row>
    <row r="80" spans="1:9">
      <c r="A80" s="64" t="s">
        <v>282</v>
      </c>
      <c r="B80" s="115">
        <v>10</v>
      </c>
      <c r="C80" s="85" t="s">
        <v>498</v>
      </c>
      <c r="D80" s="121">
        <v>50000</v>
      </c>
      <c r="E80" s="121">
        <f t="shared" si="2"/>
        <v>500000</v>
      </c>
      <c r="F80" s="64" t="s">
        <v>19</v>
      </c>
      <c r="G80" s="31" t="s">
        <v>94</v>
      </c>
      <c r="H80" s="65">
        <v>41744</v>
      </c>
      <c r="I80" s="65">
        <v>41760</v>
      </c>
    </row>
    <row r="81" spans="1:9">
      <c r="A81" s="64" t="s">
        <v>253</v>
      </c>
      <c r="B81" s="115">
        <v>3</v>
      </c>
      <c r="C81" s="85" t="s">
        <v>498</v>
      </c>
      <c r="D81" s="121">
        <v>150000</v>
      </c>
      <c r="E81" s="121">
        <f t="shared" si="2"/>
        <v>450000</v>
      </c>
      <c r="F81" s="64" t="s">
        <v>19</v>
      </c>
      <c r="G81" s="31" t="s">
        <v>94</v>
      </c>
      <c r="H81" s="65">
        <v>41744</v>
      </c>
      <c r="I81" s="65">
        <v>41760</v>
      </c>
    </row>
    <row r="82" spans="1:9">
      <c r="A82" s="64" t="s">
        <v>283</v>
      </c>
      <c r="B82" s="115">
        <v>1</v>
      </c>
      <c r="C82" s="85" t="s">
        <v>498</v>
      </c>
      <c r="D82" s="121">
        <v>300000</v>
      </c>
      <c r="E82" s="121">
        <f t="shared" si="2"/>
        <v>300000</v>
      </c>
      <c r="F82" s="64" t="s">
        <v>19</v>
      </c>
      <c r="G82" s="31" t="s">
        <v>94</v>
      </c>
      <c r="H82" s="65">
        <v>41744</v>
      </c>
      <c r="I82" s="65">
        <v>41760</v>
      </c>
    </row>
    <row r="83" spans="1:9">
      <c r="A83" s="64" t="s">
        <v>253</v>
      </c>
      <c r="B83" s="115">
        <v>1</v>
      </c>
      <c r="C83" s="85" t="s">
        <v>498</v>
      </c>
      <c r="D83" s="121">
        <v>250000</v>
      </c>
      <c r="E83" s="121">
        <f t="shared" si="2"/>
        <v>250000</v>
      </c>
      <c r="F83" s="64" t="s">
        <v>19</v>
      </c>
      <c r="G83" s="31" t="s">
        <v>110</v>
      </c>
      <c r="H83" s="65">
        <v>41744</v>
      </c>
      <c r="I83" s="65">
        <v>41760</v>
      </c>
    </row>
    <row r="84" spans="1:9">
      <c r="A84" s="64" t="s">
        <v>253</v>
      </c>
      <c r="B84" s="115">
        <v>1</v>
      </c>
      <c r="C84" s="85" t="s">
        <v>498</v>
      </c>
      <c r="D84" s="121">
        <v>100000</v>
      </c>
      <c r="E84" s="121">
        <f t="shared" si="2"/>
        <v>100000</v>
      </c>
      <c r="F84" s="64" t="s">
        <v>19</v>
      </c>
      <c r="G84" s="31" t="s">
        <v>20</v>
      </c>
      <c r="H84" s="65">
        <v>41744</v>
      </c>
      <c r="I84" s="65">
        <v>41760</v>
      </c>
    </row>
    <row r="85" spans="1:9">
      <c r="A85" s="64" t="s">
        <v>243</v>
      </c>
      <c r="B85" s="115">
        <v>4</v>
      </c>
      <c r="C85" s="85" t="s">
        <v>498</v>
      </c>
      <c r="D85" s="121">
        <v>70000</v>
      </c>
      <c r="E85" s="121">
        <f t="shared" si="2"/>
        <v>280000</v>
      </c>
      <c r="F85" s="64" t="s">
        <v>19</v>
      </c>
      <c r="G85" s="31" t="s">
        <v>20</v>
      </c>
      <c r="H85" s="65">
        <v>41744</v>
      </c>
      <c r="I85" s="65">
        <v>41760</v>
      </c>
    </row>
    <row r="86" spans="1:9">
      <c r="A86" s="64" t="s">
        <v>253</v>
      </c>
      <c r="B86" s="115">
        <v>5</v>
      </c>
      <c r="C86" s="85" t="s">
        <v>498</v>
      </c>
      <c r="D86" s="121">
        <v>150000</v>
      </c>
      <c r="E86" s="121">
        <f t="shared" si="2"/>
        <v>750000</v>
      </c>
      <c r="F86" s="64" t="s">
        <v>19</v>
      </c>
      <c r="G86" s="31" t="s">
        <v>26</v>
      </c>
      <c r="H86" s="65">
        <v>41744</v>
      </c>
      <c r="I86" s="65">
        <v>41760</v>
      </c>
    </row>
    <row r="87" spans="1:9">
      <c r="A87" s="64" t="s">
        <v>247</v>
      </c>
      <c r="B87" s="115">
        <v>2</v>
      </c>
      <c r="C87" s="85" t="s">
        <v>498</v>
      </c>
      <c r="D87" s="121">
        <v>75000</v>
      </c>
      <c r="E87" s="121">
        <f t="shared" si="2"/>
        <v>150000</v>
      </c>
      <c r="F87" s="64" t="s">
        <v>19</v>
      </c>
      <c r="G87" s="31" t="s">
        <v>26</v>
      </c>
      <c r="H87" s="65">
        <v>41744</v>
      </c>
      <c r="I87" s="65">
        <v>41760</v>
      </c>
    </row>
    <row r="88" spans="1:9" ht="24">
      <c r="A88" s="64" t="s">
        <v>257</v>
      </c>
      <c r="B88" s="115">
        <v>1</v>
      </c>
      <c r="C88" s="85" t="s">
        <v>498</v>
      </c>
      <c r="D88" s="121">
        <v>15000000</v>
      </c>
      <c r="E88" s="121">
        <f t="shared" si="2"/>
        <v>15000000</v>
      </c>
      <c r="F88" s="64" t="s">
        <v>19</v>
      </c>
      <c r="G88" s="152" t="s">
        <v>79</v>
      </c>
      <c r="H88" s="65">
        <v>41744</v>
      </c>
      <c r="I88" s="65">
        <v>41760</v>
      </c>
    </row>
    <row r="89" spans="1:9">
      <c r="A89" s="64" t="s">
        <v>253</v>
      </c>
      <c r="B89" s="115">
        <v>2</v>
      </c>
      <c r="C89" s="85" t="s">
        <v>498</v>
      </c>
      <c r="D89" s="121">
        <v>120000</v>
      </c>
      <c r="E89" s="121">
        <f t="shared" si="2"/>
        <v>240000</v>
      </c>
      <c r="F89" s="64" t="s">
        <v>98</v>
      </c>
      <c r="G89" s="31" t="s">
        <v>98</v>
      </c>
      <c r="H89" s="65">
        <v>41744</v>
      </c>
      <c r="I89" s="65">
        <v>41760</v>
      </c>
    </row>
    <row r="90" spans="1:9">
      <c r="A90" s="64" t="s">
        <v>253</v>
      </c>
      <c r="B90" s="115">
        <v>3</v>
      </c>
      <c r="C90" s="85" t="s">
        <v>498</v>
      </c>
      <c r="D90" s="121">
        <v>80000</v>
      </c>
      <c r="E90" s="121">
        <f t="shared" si="2"/>
        <v>240000</v>
      </c>
      <c r="F90" s="64" t="s">
        <v>100</v>
      </c>
      <c r="G90" s="31" t="s">
        <v>100</v>
      </c>
      <c r="H90" s="65">
        <v>41744</v>
      </c>
      <c r="I90" s="65">
        <v>41760</v>
      </c>
    </row>
    <row r="91" spans="1:9">
      <c r="A91" s="64" t="s">
        <v>515</v>
      </c>
      <c r="B91" s="115">
        <v>4</v>
      </c>
      <c r="C91" s="85" t="s">
        <v>498</v>
      </c>
      <c r="D91" s="121">
        <v>95000</v>
      </c>
      <c r="E91" s="121">
        <f t="shared" si="2"/>
        <v>380000</v>
      </c>
      <c r="F91" s="64" t="s">
        <v>100</v>
      </c>
      <c r="G91" s="31" t="s">
        <v>100</v>
      </c>
      <c r="H91" s="65">
        <v>41744</v>
      </c>
      <c r="I91" s="65">
        <v>41760</v>
      </c>
    </row>
    <row r="92" spans="1:9">
      <c r="A92" s="64" t="s">
        <v>296</v>
      </c>
      <c r="B92" s="115">
        <v>5</v>
      </c>
      <c r="C92" s="85" t="s">
        <v>498</v>
      </c>
      <c r="D92" s="121">
        <v>26000</v>
      </c>
      <c r="E92" s="121">
        <f t="shared" si="2"/>
        <v>130000</v>
      </c>
      <c r="F92" s="64" t="s">
        <v>100</v>
      </c>
      <c r="G92" s="31" t="s">
        <v>100</v>
      </c>
      <c r="H92" s="65">
        <v>41744</v>
      </c>
      <c r="I92" s="65">
        <v>41760</v>
      </c>
    </row>
    <row r="93" spans="1:9">
      <c r="A93" s="64" t="s">
        <v>411</v>
      </c>
      <c r="B93" s="115">
        <v>1</v>
      </c>
      <c r="C93" s="85" t="s">
        <v>107</v>
      </c>
      <c r="D93" s="121">
        <f>E93/B93</f>
        <v>200000</v>
      </c>
      <c r="E93" s="121">
        <v>200000</v>
      </c>
      <c r="F93" s="64" t="s">
        <v>273</v>
      </c>
      <c r="G93" s="31" t="s">
        <v>63</v>
      </c>
      <c r="H93" s="65">
        <v>41744</v>
      </c>
      <c r="I93" s="65">
        <v>41760</v>
      </c>
    </row>
    <row r="94" spans="1:9">
      <c r="A94" s="64" t="s">
        <v>301</v>
      </c>
      <c r="B94" s="115">
        <v>1</v>
      </c>
      <c r="C94" s="85" t="s">
        <v>107</v>
      </c>
      <c r="D94" s="121">
        <f t="shared" ref="D94:D100" si="3">E94/B94</f>
        <v>400000</v>
      </c>
      <c r="E94" s="121">
        <v>400000</v>
      </c>
      <c r="F94" s="64" t="s">
        <v>273</v>
      </c>
      <c r="G94" s="31" t="s">
        <v>11</v>
      </c>
      <c r="H94" s="65">
        <v>41744</v>
      </c>
      <c r="I94" s="65">
        <v>41760</v>
      </c>
    </row>
    <row r="95" spans="1:9">
      <c r="A95" s="64" t="s">
        <v>514</v>
      </c>
      <c r="B95" s="115">
        <v>1</v>
      </c>
      <c r="C95" s="85" t="s">
        <v>107</v>
      </c>
      <c r="D95" s="121">
        <f t="shared" si="3"/>
        <v>435000</v>
      </c>
      <c r="E95" s="121">
        <v>435000</v>
      </c>
      <c r="F95" s="64" t="s">
        <v>273</v>
      </c>
      <c r="G95" s="31" t="s">
        <v>54</v>
      </c>
      <c r="H95" s="65">
        <v>41744</v>
      </c>
      <c r="I95" s="65">
        <v>41760</v>
      </c>
    </row>
    <row r="96" spans="1:9">
      <c r="A96" s="64" t="s">
        <v>302</v>
      </c>
      <c r="B96" s="115">
        <v>1</v>
      </c>
      <c r="C96" s="85" t="s">
        <v>107</v>
      </c>
      <c r="D96" s="121">
        <f t="shared" si="3"/>
        <v>450000</v>
      </c>
      <c r="E96" s="121">
        <v>450000</v>
      </c>
      <c r="F96" s="64" t="s">
        <v>273</v>
      </c>
      <c r="G96" s="31" t="s">
        <v>103</v>
      </c>
      <c r="H96" s="65">
        <v>41744</v>
      </c>
      <c r="I96" s="65">
        <v>41760</v>
      </c>
    </row>
    <row r="97" spans="1:9" ht="24">
      <c r="A97" s="77" t="s">
        <v>412</v>
      </c>
      <c r="B97" s="115">
        <v>1</v>
      </c>
      <c r="C97" s="85" t="s">
        <v>107</v>
      </c>
      <c r="D97" s="121">
        <f t="shared" si="3"/>
        <v>150000</v>
      </c>
      <c r="E97" s="121">
        <v>150000</v>
      </c>
      <c r="F97" s="64" t="s">
        <v>273</v>
      </c>
      <c r="G97" s="31" t="s">
        <v>103</v>
      </c>
      <c r="H97" s="65">
        <v>41744</v>
      </c>
      <c r="I97" s="65">
        <v>41760</v>
      </c>
    </row>
    <row r="98" spans="1:9">
      <c r="A98" s="64" t="s">
        <v>413</v>
      </c>
      <c r="B98" s="115">
        <v>1</v>
      </c>
      <c r="C98" s="85" t="s">
        <v>107</v>
      </c>
      <c r="D98" s="121">
        <f t="shared" si="3"/>
        <v>150000</v>
      </c>
      <c r="E98" s="121">
        <v>150000</v>
      </c>
      <c r="F98" s="64" t="s">
        <v>273</v>
      </c>
      <c r="G98" s="31" t="s">
        <v>103</v>
      </c>
      <c r="H98" s="65">
        <v>41744</v>
      </c>
      <c r="I98" s="65">
        <v>41760</v>
      </c>
    </row>
    <row r="99" spans="1:9">
      <c r="A99" s="64" t="s">
        <v>304</v>
      </c>
      <c r="B99" s="115">
        <v>1</v>
      </c>
      <c r="C99" s="85" t="s">
        <v>107</v>
      </c>
      <c r="D99" s="121">
        <f t="shared" si="3"/>
        <v>780000</v>
      </c>
      <c r="E99" s="121">
        <v>780000</v>
      </c>
      <c r="F99" s="64" t="s">
        <v>273</v>
      </c>
      <c r="G99" s="31" t="s">
        <v>108</v>
      </c>
      <c r="H99" s="65">
        <v>41744</v>
      </c>
      <c r="I99" s="65">
        <v>41760</v>
      </c>
    </row>
    <row r="100" spans="1:9">
      <c r="A100" s="64" t="s">
        <v>307</v>
      </c>
      <c r="B100" s="115">
        <v>1</v>
      </c>
      <c r="C100" s="85" t="s">
        <v>107</v>
      </c>
      <c r="D100" s="121">
        <f t="shared" si="3"/>
        <v>500000</v>
      </c>
      <c r="E100" s="121">
        <v>500000</v>
      </c>
      <c r="F100" s="64" t="s">
        <v>273</v>
      </c>
      <c r="G100" s="31" t="s">
        <v>8</v>
      </c>
      <c r="H100" s="65">
        <v>41744</v>
      </c>
      <c r="I100" s="65">
        <v>41760</v>
      </c>
    </row>
  </sheetData>
  <sheetProtection password="CEDA" sheet="1" objects="1" scenarios="1"/>
  <autoFilter ref="A7:I100"/>
  <mergeCells count="2">
    <mergeCell ref="A4:I4"/>
    <mergeCell ref="A5:I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53"/>
  <sheetViews>
    <sheetView workbookViewId="0">
      <selection activeCell="H53" sqref="H53:I53"/>
    </sheetView>
  </sheetViews>
  <sheetFormatPr baseColWidth="10" defaultRowHeight="12"/>
  <cols>
    <col min="1" max="1" width="26.140625" style="20" customWidth="1"/>
    <col min="2" max="2" width="11.42578125" style="116"/>
    <col min="3" max="3" width="11.42578125" style="27"/>
    <col min="4" max="4" width="14" style="111" bestFit="1" customWidth="1"/>
    <col min="5" max="5" width="12.7109375" style="111" bestFit="1" customWidth="1"/>
    <col min="6" max="6" width="26.85546875" style="20" bestFit="1" customWidth="1"/>
    <col min="7" max="7" width="21.85546875" style="27" customWidth="1"/>
    <col min="8" max="9" width="11.42578125" style="27"/>
    <col min="10" max="16384" width="11.42578125" style="20"/>
  </cols>
  <sheetData>
    <row r="1" spans="1:10" ht="15.75">
      <c r="A1" s="78" t="s">
        <v>56</v>
      </c>
      <c r="B1" s="112"/>
      <c r="C1" s="84"/>
      <c r="D1" s="117"/>
      <c r="E1" s="117"/>
      <c r="F1" s="78"/>
      <c r="G1" s="84"/>
      <c r="H1" s="79"/>
      <c r="I1" s="80"/>
      <c r="J1" s="70"/>
    </row>
    <row r="2" spans="1:10" ht="15.75">
      <c r="A2" s="78" t="s">
        <v>57</v>
      </c>
      <c r="B2" s="112"/>
      <c r="C2" s="84"/>
      <c r="D2" s="117"/>
      <c r="E2" s="117"/>
      <c r="F2" s="78"/>
      <c r="G2" s="84"/>
      <c r="H2" s="79"/>
      <c r="I2" s="80"/>
      <c r="J2" s="49"/>
    </row>
    <row r="3" spans="1:10" ht="15.75">
      <c r="A3" s="78"/>
      <c r="B3" s="112"/>
      <c r="C3" s="84"/>
      <c r="D3" s="117"/>
      <c r="E3" s="117"/>
      <c r="F3" s="78"/>
      <c r="G3" s="84"/>
      <c r="H3" s="79"/>
      <c r="I3" s="80"/>
      <c r="J3" s="49"/>
    </row>
    <row r="4" spans="1:10" ht="15.75">
      <c r="A4" s="165" t="s">
        <v>64</v>
      </c>
      <c r="B4" s="165"/>
      <c r="C4" s="165"/>
      <c r="D4" s="165"/>
      <c r="E4" s="165"/>
      <c r="F4" s="165"/>
      <c r="G4" s="165"/>
      <c r="H4" s="165"/>
      <c r="I4" s="165"/>
      <c r="J4" s="49"/>
    </row>
    <row r="5" spans="1:10" ht="15.75">
      <c r="A5" s="165" t="s">
        <v>505</v>
      </c>
      <c r="B5" s="165"/>
      <c r="C5" s="165"/>
      <c r="D5" s="165"/>
      <c r="E5" s="165"/>
      <c r="F5" s="165"/>
      <c r="G5" s="165"/>
      <c r="H5" s="165"/>
      <c r="I5" s="165"/>
      <c r="J5" s="49"/>
    </row>
    <row r="6" spans="1:10">
      <c r="A6" s="71"/>
      <c r="B6" s="122"/>
      <c r="C6" s="79"/>
      <c r="D6" s="123"/>
      <c r="E6" s="123"/>
      <c r="F6" s="69"/>
      <c r="G6" s="79"/>
      <c r="H6" s="79"/>
      <c r="I6" s="80"/>
      <c r="J6" s="49"/>
    </row>
    <row r="7" spans="1:10" ht="36">
      <c r="A7" s="72" t="s">
        <v>0</v>
      </c>
      <c r="B7" s="114" t="s">
        <v>59</v>
      </c>
      <c r="C7" s="72" t="s">
        <v>60</v>
      </c>
      <c r="D7" s="119" t="s">
        <v>61</v>
      </c>
      <c r="E7" s="120" t="s">
        <v>62</v>
      </c>
      <c r="F7" s="73" t="s">
        <v>2</v>
      </c>
      <c r="G7" s="74" t="s">
        <v>4</v>
      </c>
      <c r="H7" s="25" t="s">
        <v>3</v>
      </c>
      <c r="I7" s="24" t="s">
        <v>5</v>
      </c>
      <c r="J7" s="75"/>
    </row>
    <row r="8" spans="1:10">
      <c r="A8" s="64" t="s">
        <v>254</v>
      </c>
      <c r="B8" s="115">
        <v>2</v>
      </c>
      <c r="C8" s="85" t="s">
        <v>498</v>
      </c>
      <c r="D8" s="121">
        <v>150000</v>
      </c>
      <c r="E8" s="121">
        <f t="shared" ref="E8:E32" si="0">D8*B8</f>
        <v>300000</v>
      </c>
      <c r="F8" s="64" t="s">
        <v>273</v>
      </c>
      <c r="G8" s="31" t="s">
        <v>63</v>
      </c>
      <c r="H8" s="87">
        <v>41821</v>
      </c>
      <c r="I8" s="87">
        <v>41840</v>
      </c>
    </row>
    <row r="9" spans="1:10">
      <c r="A9" s="64" t="s">
        <v>277</v>
      </c>
      <c r="B9" s="115">
        <v>1</v>
      </c>
      <c r="C9" s="85" t="s">
        <v>498</v>
      </c>
      <c r="D9" s="121">
        <v>725000</v>
      </c>
      <c r="E9" s="121">
        <f t="shared" si="0"/>
        <v>725000</v>
      </c>
      <c r="F9" s="64" t="s">
        <v>273</v>
      </c>
      <c r="G9" s="31" t="s">
        <v>6</v>
      </c>
      <c r="H9" s="87">
        <v>41821</v>
      </c>
      <c r="I9" s="87">
        <v>41840</v>
      </c>
    </row>
    <row r="10" spans="1:10">
      <c r="A10" s="64" t="s">
        <v>257</v>
      </c>
      <c r="B10" s="115">
        <v>2</v>
      </c>
      <c r="C10" s="85" t="s">
        <v>498</v>
      </c>
      <c r="D10" s="121">
        <v>700000</v>
      </c>
      <c r="E10" s="121">
        <f t="shared" si="0"/>
        <v>1400000</v>
      </c>
      <c r="F10" s="64" t="s">
        <v>273</v>
      </c>
      <c r="G10" s="31" t="s">
        <v>11</v>
      </c>
      <c r="H10" s="87">
        <v>41821</v>
      </c>
      <c r="I10" s="87">
        <v>41840</v>
      </c>
    </row>
    <row r="11" spans="1:10">
      <c r="A11" s="64" t="s">
        <v>259</v>
      </c>
      <c r="B11" s="115">
        <v>1</v>
      </c>
      <c r="C11" s="85" t="s">
        <v>498</v>
      </c>
      <c r="D11" s="121">
        <v>1000000</v>
      </c>
      <c r="E11" s="121">
        <f t="shared" si="0"/>
        <v>1000000</v>
      </c>
      <c r="F11" s="64" t="s">
        <v>273</v>
      </c>
      <c r="G11" s="31" t="s">
        <v>11</v>
      </c>
      <c r="H11" s="87">
        <v>41821</v>
      </c>
      <c r="I11" s="87">
        <v>41840</v>
      </c>
    </row>
    <row r="12" spans="1:10">
      <c r="A12" s="64" t="s">
        <v>257</v>
      </c>
      <c r="B12" s="115">
        <v>8</v>
      </c>
      <c r="C12" s="85" t="s">
        <v>498</v>
      </c>
      <c r="D12" s="121">
        <v>1250000</v>
      </c>
      <c r="E12" s="121">
        <f t="shared" si="0"/>
        <v>10000000</v>
      </c>
      <c r="F12" s="64" t="s">
        <v>273</v>
      </c>
      <c r="G12" s="31" t="s">
        <v>54</v>
      </c>
      <c r="H12" s="87">
        <v>41821</v>
      </c>
      <c r="I12" s="87">
        <v>41840</v>
      </c>
    </row>
    <row r="13" spans="1:10">
      <c r="A13" s="64" t="s">
        <v>257</v>
      </c>
      <c r="B13" s="115">
        <v>1</v>
      </c>
      <c r="C13" s="85" t="s">
        <v>498</v>
      </c>
      <c r="D13" s="121">
        <v>2502980</v>
      </c>
      <c r="E13" s="121">
        <f t="shared" si="0"/>
        <v>2502980</v>
      </c>
      <c r="F13" s="64" t="s">
        <v>273</v>
      </c>
      <c r="G13" s="31" t="s">
        <v>103</v>
      </c>
      <c r="H13" s="87">
        <v>41821</v>
      </c>
      <c r="I13" s="87">
        <v>41840</v>
      </c>
    </row>
    <row r="14" spans="1:10">
      <c r="A14" s="64" t="s">
        <v>295</v>
      </c>
      <c r="B14" s="115">
        <v>1</v>
      </c>
      <c r="C14" s="85" t="s">
        <v>498</v>
      </c>
      <c r="D14" s="121">
        <v>150000</v>
      </c>
      <c r="E14" s="121">
        <f t="shared" si="0"/>
        <v>150000</v>
      </c>
      <c r="F14" s="64" t="s">
        <v>273</v>
      </c>
      <c r="G14" s="31" t="s">
        <v>103</v>
      </c>
      <c r="H14" s="87">
        <v>41821</v>
      </c>
      <c r="I14" s="87">
        <v>41840</v>
      </c>
    </row>
    <row r="15" spans="1:10">
      <c r="A15" s="64" t="s">
        <v>254</v>
      </c>
      <c r="B15" s="115">
        <v>1</v>
      </c>
      <c r="C15" s="85" t="s">
        <v>498</v>
      </c>
      <c r="D15" s="121">
        <v>40000</v>
      </c>
      <c r="E15" s="121">
        <f t="shared" si="0"/>
        <v>40000</v>
      </c>
      <c r="F15" s="64" t="s">
        <v>273</v>
      </c>
      <c r="G15" s="31" t="s">
        <v>103</v>
      </c>
      <c r="H15" s="87">
        <v>41821</v>
      </c>
      <c r="I15" s="87">
        <v>41840</v>
      </c>
    </row>
    <row r="16" spans="1:10">
      <c r="A16" s="64" t="s">
        <v>481</v>
      </c>
      <c r="B16" s="115">
        <v>1</v>
      </c>
      <c r="C16" s="85" t="s">
        <v>498</v>
      </c>
      <c r="D16" s="121">
        <v>50000</v>
      </c>
      <c r="E16" s="121">
        <f t="shared" si="0"/>
        <v>50000</v>
      </c>
      <c r="F16" s="64" t="s">
        <v>273</v>
      </c>
      <c r="G16" s="31" t="s">
        <v>103</v>
      </c>
      <c r="H16" s="87">
        <v>41821</v>
      </c>
      <c r="I16" s="87">
        <v>41840</v>
      </c>
    </row>
    <row r="17" spans="1:9">
      <c r="A17" s="64" t="s">
        <v>277</v>
      </c>
      <c r="B17" s="115">
        <v>2</v>
      </c>
      <c r="C17" s="85" t="s">
        <v>498</v>
      </c>
      <c r="D17" s="121">
        <v>235000</v>
      </c>
      <c r="E17" s="121">
        <f t="shared" si="0"/>
        <v>470000</v>
      </c>
      <c r="F17" s="64" t="s">
        <v>273</v>
      </c>
      <c r="G17" s="31" t="s">
        <v>114</v>
      </c>
      <c r="H17" s="87">
        <v>41835</v>
      </c>
      <c r="I17" s="87">
        <v>41852</v>
      </c>
    </row>
    <row r="18" spans="1:9">
      <c r="A18" s="64" t="s">
        <v>262</v>
      </c>
      <c r="B18" s="115">
        <v>1</v>
      </c>
      <c r="C18" s="85" t="s">
        <v>498</v>
      </c>
      <c r="D18" s="121">
        <v>4000000</v>
      </c>
      <c r="E18" s="121">
        <f t="shared" si="0"/>
        <v>4000000</v>
      </c>
      <c r="F18" s="64" t="s">
        <v>273</v>
      </c>
      <c r="G18" s="31" t="s">
        <v>114</v>
      </c>
      <c r="H18" s="87">
        <v>41821</v>
      </c>
      <c r="I18" s="87">
        <v>41840</v>
      </c>
    </row>
    <row r="19" spans="1:9">
      <c r="A19" s="64" t="s">
        <v>257</v>
      </c>
      <c r="B19" s="115">
        <v>2</v>
      </c>
      <c r="C19" s="85" t="s">
        <v>498</v>
      </c>
      <c r="D19" s="121">
        <v>600000</v>
      </c>
      <c r="E19" s="121">
        <f t="shared" si="0"/>
        <v>1200000</v>
      </c>
      <c r="F19" s="64" t="s">
        <v>273</v>
      </c>
      <c r="G19" s="31" t="s">
        <v>115</v>
      </c>
      <c r="H19" s="87">
        <v>41821</v>
      </c>
      <c r="I19" s="87">
        <v>41840</v>
      </c>
    </row>
    <row r="20" spans="1:9">
      <c r="A20" s="64" t="s">
        <v>277</v>
      </c>
      <c r="B20" s="115">
        <v>2</v>
      </c>
      <c r="C20" s="85" t="s">
        <v>498</v>
      </c>
      <c r="D20" s="121">
        <v>825000</v>
      </c>
      <c r="E20" s="121">
        <f t="shared" si="0"/>
        <v>1650000</v>
      </c>
      <c r="F20" s="64" t="s">
        <v>273</v>
      </c>
      <c r="G20" s="31" t="s">
        <v>274</v>
      </c>
      <c r="H20" s="87">
        <v>41835</v>
      </c>
      <c r="I20" s="87">
        <v>41852</v>
      </c>
    </row>
    <row r="21" spans="1:9">
      <c r="A21" s="64" t="s">
        <v>409</v>
      </c>
      <c r="B21" s="115">
        <v>4</v>
      </c>
      <c r="C21" s="85" t="s">
        <v>498</v>
      </c>
      <c r="D21" s="121">
        <v>35000</v>
      </c>
      <c r="E21" s="121">
        <f t="shared" si="0"/>
        <v>140000</v>
      </c>
      <c r="F21" s="64" t="s">
        <v>273</v>
      </c>
      <c r="G21" s="31" t="s">
        <v>274</v>
      </c>
      <c r="H21" s="87">
        <v>41821</v>
      </c>
      <c r="I21" s="87">
        <v>41840</v>
      </c>
    </row>
    <row r="22" spans="1:9">
      <c r="A22" s="64" t="s">
        <v>410</v>
      </c>
      <c r="B22" s="115">
        <v>2</v>
      </c>
      <c r="C22" s="85" t="s">
        <v>498</v>
      </c>
      <c r="D22" s="121">
        <v>60000</v>
      </c>
      <c r="E22" s="121">
        <f t="shared" si="0"/>
        <v>120000</v>
      </c>
      <c r="F22" s="64" t="s">
        <v>273</v>
      </c>
      <c r="G22" s="31" t="s">
        <v>274</v>
      </c>
      <c r="H22" s="87">
        <v>41821</v>
      </c>
      <c r="I22" s="87">
        <v>41840</v>
      </c>
    </row>
    <row r="23" spans="1:9">
      <c r="A23" s="64" t="s">
        <v>267</v>
      </c>
      <c r="B23" s="115">
        <v>3</v>
      </c>
      <c r="C23" s="85" t="s">
        <v>498</v>
      </c>
      <c r="D23" s="121">
        <v>115000</v>
      </c>
      <c r="E23" s="121">
        <f t="shared" si="0"/>
        <v>345000</v>
      </c>
      <c r="F23" s="64" t="s">
        <v>273</v>
      </c>
      <c r="G23" s="31" t="s">
        <v>274</v>
      </c>
      <c r="H23" s="87">
        <v>41821</v>
      </c>
      <c r="I23" s="87">
        <v>41840</v>
      </c>
    </row>
    <row r="24" spans="1:9">
      <c r="A24" s="64" t="s">
        <v>268</v>
      </c>
      <c r="B24" s="115">
        <v>10</v>
      </c>
      <c r="C24" s="85" t="s">
        <v>498</v>
      </c>
      <c r="D24" s="121">
        <v>25000</v>
      </c>
      <c r="E24" s="121">
        <f t="shared" si="0"/>
        <v>250000</v>
      </c>
      <c r="F24" s="64" t="s">
        <v>273</v>
      </c>
      <c r="G24" s="31" t="s">
        <v>274</v>
      </c>
      <c r="H24" s="87">
        <v>41821</v>
      </c>
      <c r="I24" s="87">
        <v>41840</v>
      </c>
    </row>
    <row r="25" spans="1:9">
      <c r="A25" s="64" t="s">
        <v>277</v>
      </c>
      <c r="B25" s="115">
        <v>2</v>
      </c>
      <c r="C25" s="85" t="s">
        <v>498</v>
      </c>
      <c r="D25" s="121">
        <v>2300000</v>
      </c>
      <c r="E25" s="121">
        <f t="shared" si="0"/>
        <v>4600000</v>
      </c>
      <c r="F25" s="64" t="s">
        <v>273</v>
      </c>
      <c r="G25" s="31" t="s">
        <v>8</v>
      </c>
      <c r="H25" s="87">
        <v>41835</v>
      </c>
      <c r="I25" s="87">
        <v>41852</v>
      </c>
    </row>
    <row r="26" spans="1:9">
      <c r="A26" s="64" t="s">
        <v>257</v>
      </c>
      <c r="B26" s="115">
        <v>3</v>
      </c>
      <c r="C26" s="85" t="s">
        <v>498</v>
      </c>
      <c r="D26" s="121">
        <v>1400000</v>
      </c>
      <c r="E26" s="121">
        <f t="shared" si="0"/>
        <v>4200000</v>
      </c>
      <c r="F26" s="64" t="s">
        <v>273</v>
      </c>
      <c r="G26" s="31" t="s">
        <v>8</v>
      </c>
      <c r="H26" s="87">
        <v>41821</v>
      </c>
      <c r="I26" s="87">
        <v>41840</v>
      </c>
    </row>
    <row r="27" spans="1:9">
      <c r="A27" s="64" t="s">
        <v>254</v>
      </c>
      <c r="B27" s="115">
        <v>3</v>
      </c>
      <c r="C27" s="85" t="s">
        <v>498</v>
      </c>
      <c r="D27" s="121">
        <v>350000</v>
      </c>
      <c r="E27" s="121">
        <f t="shared" si="0"/>
        <v>1050000</v>
      </c>
      <c r="F27" s="64" t="s">
        <v>273</v>
      </c>
      <c r="G27" s="31" t="s">
        <v>8</v>
      </c>
      <c r="H27" s="87">
        <v>41821</v>
      </c>
      <c r="I27" s="87">
        <v>41840</v>
      </c>
    </row>
    <row r="28" spans="1:9">
      <c r="A28" s="64" t="s">
        <v>262</v>
      </c>
      <c r="B28" s="115">
        <v>5</v>
      </c>
      <c r="C28" s="85" t="s">
        <v>498</v>
      </c>
      <c r="D28" s="121">
        <v>2300000</v>
      </c>
      <c r="E28" s="121">
        <f t="shared" si="0"/>
        <v>11500000</v>
      </c>
      <c r="F28" s="64" t="s">
        <v>273</v>
      </c>
      <c r="G28" s="31" t="s">
        <v>8</v>
      </c>
      <c r="H28" s="87">
        <v>41821</v>
      </c>
      <c r="I28" s="87">
        <v>41840</v>
      </c>
    </row>
    <row r="29" spans="1:9">
      <c r="A29" s="64" t="s">
        <v>254</v>
      </c>
      <c r="B29" s="115">
        <v>1</v>
      </c>
      <c r="C29" s="85" t="s">
        <v>498</v>
      </c>
      <c r="D29" s="121">
        <v>500000</v>
      </c>
      <c r="E29" s="121">
        <f t="shared" si="0"/>
        <v>500000</v>
      </c>
      <c r="F29" s="64" t="s">
        <v>273</v>
      </c>
      <c r="G29" s="31" t="s">
        <v>75</v>
      </c>
      <c r="H29" s="87">
        <v>41821</v>
      </c>
      <c r="I29" s="87">
        <v>41840</v>
      </c>
    </row>
    <row r="30" spans="1:9">
      <c r="A30" s="64" t="s">
        <v>272</v>
      </c>
      <c r="B30" s="115">
        <v>3</v>
      </c>
      <c r="C30" s="85" t="s">
        <v>498</v>
      </c>
      <c r="D30" s="121">
        <v>48000</v>
      </c>
      <c r="E30" s="121">
        <f t="shared" si="0"/>
        <v>144000</v>
      </c>
      <c r="F30" s="64" t="s">
        <v>273</v>
      </c>
      <c r="G30" s="31" t="s">
        <v>75</v>
      </c>
      <c r="H30" s="87">
        <v>41821</v>
      </c>
      <c r="I30" s="87">
        <v>41840</v>
      </c>
    </row>
    <row r="31" spans="1:9">
      <c r="A31" s="64" t="s">
        <v>277</v>
      </c>
      <c r="B31" s="115">
        <v>1</v>
      </c>
      <c r="C31" s="85" t="s">
        <v>498</v>
      </c>
      <c r="D31" s="121">
        <v>4500000</v>
      </c>
      <c r="E31" s="121">
        <f t="shared" si="0"/>
        <v>4500000</v>
      </c>
      <c r="F31" s="64" t="s">
        <v>273</v>
      </c>
      <c r="G31" s="31" t="s">
        <v>75</v>
      </c>
      <c r="H31" s="87">
        <v>41835</v>
      </c>
      <c r="I31" s="87">
        <v>41852</v>
      </c>
    </row>
    <row r="32" spans="1:9">
      <c r="A32" s="64" t="s">
        <v>259</v>
      </c>
      <c r="B32" s="115">
        <v>1</v>
      </c>
      <c r="C32" s="85" t="s">
        <v>498</v>
      </c>
      <c r="D32" s="121">
        <v>350000</v>
      </c>
      <c r="E32" s="121">
        <f t="shared" si="0"/>
        <v>350000</v>
      </c>
      <c r="F32" s="64" t="s">
        <v>273</v>
      </c>
      <c r="G32" s="31" t="s">
        <v>75</v>
      </c>
      <c r="H32" s="87">
        <v>41821</v>
      </c>
      <c r="I32" s="87">
        <v>41840</v>
      </c>
    </row>
    <row r="33" spans="1:9">
      <c r="A33" s="64" t="s">
        <v>277</v>
      </c>
      <c r="B33" s="115">
        <v>1</v>
      </c>
      <c r="C33" s="85" t="s">
        <v>498</v>
      </c>
      <c r="D33" s="121">
        <v>3350000</v>
      </c>
      <c r="E33" s="121">
        <f>B33*D33</f>
        <v>3350000</v>
      </c>
      <c r="F33" s="64" t="s">
        <v>19</v>
      </c>
      <c r="G33" s="31" t="s">
        <v>22</v>
      </c>
      <c r="H33" s="87">
        <v>41835</v>
      </c>
      <c r="I33" s="87">
        <v>41852</v>
      </c>
    </row>
    <row r="34" spans="1:9">
      <c r="A34" s="64" t="s">
        <v>257</v>
      </c>
      <c r="B34" s="115">
        <v>1</v>
      </c>
      <c r="C34" s="85" t="s">
        <v>498</v>
      </c>
      <c r="D34" s="121">
        <v>500000</v>
      </c>
      <c r="E34" s="121">
        <f>B34*D34</f>
        <v>500000</v>
      </c>
      <c r="F34" s="64" t="s">
        <v>19</v>
      </c>
      <c r="G34" s="31" t="s">
        <v>22</v>
      </c>
      <c r="H34" s="87">
        <v>41821</v>
      </c>
      <c r="I34" s="87">
        <v>41840</v>
      </c>
    </row>
    <row r="35" spans="1:9">
      <c r="A35" s="64" t="s">
        <v>254</v>
      </c>
      <c r="B35" s="115">
        <v>1</v>
      </c>
      <c r="C35" s="85" t="s">
        <v>498</v>
      </c>
      <c r="D35" s="121">
        <v>250000</v>
      </c>
      <c r="E35" s="121">
        <v>250000</v>
      </c>
      <c r="F35" s="64" t="s">
        <v>19</v>
      </c>
      <c r="G35" s="31" t="s">
        <v>22</v>
      </c>
      <c r="H35" s="87">
        <v>41821</v>
      </c>
      <c r="I35" s="87">
        <v>41840</v>
      </c>
    </row>
    <row r="36" spans="1:9">
      <c r="A36" s="64" t="s">
        <v>277</v>
      </c>
      <c r="B36" s="115">
        <v>1</v>
      </c>
      <c r="C36" s="85" t="s">
        <v>498</v>
      </c>
      <c r="D36" s="121">
        <v>700000</v>
      </c>
      <c r="E36" s="121">
        <f t="shared" ref="E36:E53" si="1">B36*D36</f>
        <v>700000</v>
      </c>
      <c r="F36" s="64" t="s">
        <v>19</v>
      </c>
      <c r="G36" s="31" t="s">
        <v>288</v>
      </c>
      <c r="H36" s="87">
        <v>41821</v>
      </c>
      <c r="I36" s="87">
        <v>41840</v>
      </c>
    </row>
    <row r="37" spans="1:9">
      <c r="A37" s="64" t="s">
        <v>281</v>
      </c>
      <c r="B37" s="115">
        <v>1</v>
      </c>
      <c r="C37" s="85" t="s">
        <v>498</v>
      </c>
      <c r="D37" s="121">
        <v>100000</v>
      </c>
      <c r="E37" s="121">
        <f t="shared" si="1"/>
        <v>100000</v>
      </c>
      <c r="F37" s="64" t="s">
        <v>19</v>
      </c>
      <c r="G37" s="31" t="s">
        <v>289</v>
      </c>
      <c r="H37" s="87">
        <v>41821</v>
      </c>
      <c r="I37" s="87">
        <v>41840</v>
      </c>
    </row>
    <row r="38" spans="1:9">
      <c r="A38" s="64" t="s">
        <v>277</v>
      </c>
      <c r="B38" s="115">
        <v>1</v>
      </c>
      <c r="C38" s="85" t="s">
        <v>498</v>
      </c>
      <c r="D38" s="121">
        <v>7500000</v>
      </c>
      <c r="E38" s="121">
        <f t="shared" si="1"/>
        <v>7500000</v>
      </c>
      <c r="F38" s="64" t="s">
        <v>19</v>
      </c>
      <c r="G38" s="31" t="s">
        <v>290</v>
      </c>
      <c r="H38" s="87">
        <v>41835</v>
      </c>
      <c r="I38" s="87">
        <v>41852</v>
      </c>
    </row>
    <row r="39" spans="1:9">
      <c r="A39" s="64" t="s">
        <v>259</v>
      </c>
      <c r="B39" s="115">
        <v>1</v>
      </c>
      <c r="C39" s="85" t="s">
        <v>498</v>
      </c>
      <c r="D39" s="121">
        <v>145000</v>
      </c>
      <c r="E39" s="121">
        <f t="shared" si="1"/>
        <v>145000</v>
      </c>
      <c r="F39" s="64" t="s">
        <v>19</v>
      </c>
      <c r="G39" s="31" t="s">
        <v>444</v>
      </c>
      <c r="H39" s="87">
        <v>41821</v>
      </c>
      <c r="I39" s="87">
        <v>41840</v>
      </c>
    </row>
    <row r="40" spans="1:9">
      <c r="A40" s="64" t="s">
        <v>259</v>
      </c>
      <c r="B40" s="115">
        <v>1</v>
      </c>
      <c r="C40" s="85" t="s">
        <v>498</v>
      </c>
      <c r="D40" s="121">
        <v>150000</v>
      </c>
      <c r="E40" s="121">
        <f t="shared" si="1"/>
        <v>150000</v>
      </c>
      <c r="F40" s="64" t="s">
        <v>19</v>
      </c>
      <c r="G40" s="31" t="s">
        <v>94</v>
      </c>
      <c r="H40" s="87">
        <v>41821</v>
      </c>
      <c r="I40" s="87">
        <v>41840</v>
      </c>
    </row>
    <row r="41" spans="1:9">
      <c r="A41" s="64" t="s">
        <v>449</v>
      </c>
      <c r="B41" s="115">
        <v>2</v>
      </c>
      <c r="C41" s="85" t="s">
        <v>498</v>
      </c>
      <c r="D41" s="121">
        <v>10000</v>
      </c>
      <c r="E41" s="121">
        <f t="shared" si="1"/>
        <v>20000</v>
      </c>
      <c r="F41" s="64" t="s">
        <v>19</v>
      </c>
      <c r="G41" s="31" t="s">
        <v>94</v>
      </c>
      <c r="H41" s="87">
        <v>41821</v>
      </c>
      <c r="I41" s="87">
        <v>41840</v>
      </c>
    </row>
    <row r="42" spans="1:9">
      <c r="A42" s="64" t="s">
        <v>450</v>
      </c>
      <c r="B42" s="115">
        <v>1</v>
      </c>
      <c r="C42" s="85" t="s">
        <v>498</v>
      </c>
      <c r="D42" s="121">
        <v>30000</v>
      </c>
      <c r="E42" s="121">
        <f t="shared" si="1"/>
        <v>30000</v>
      </c>
      <c r="F42" s="64" t="s">
        <v>19</v>
      </c>
      <c r="G42" s="31" t="s">
        <v>94</v>
      </c>
      <c r="H42" s="87">
        <v>41821</v>
      </c>
      <c r="I42" s="87">
        <v>41840</v>
      </c>
    </row>
    <row r="43" spans="1:9">
      <c r="A43" s="64" t="s">
        <v>259</v>
      </c>
      <c r="B43" s="115">
        <v>1</v>
      </c>
      <c r="C43" s="85" t="s">
        <v>498</v>
      </c>
      <c r="D43" s="121">
        <v>150000</v>
      </c>
      <c r="E43" s="121">
        <f t="shared" si="1"/>
        <v>150000</v>
      </c>
      <c r="F43" s="64" t="s">
        <v>19</v>
      </c>
      <c r="G43" s="31" t="s">
        <v>94</v>
      </c>
      <c r="H43" s="87">
        <v>41821</v>
      </c>
      <c r="I43" s="87">
        <v>41840</v>
      </c>
    </row>
    <row r="44" spans="1:9">
      <c r="A44" s="64" t="s">
        <v>254</v>
      </c>
      <c r="B44" s="115">
        <v>1</v>
      </c>
      <c r="C44" s="85" t="s">
        <v>498</v>
      </c>
      <c r="D44" s="121">
        <v>200000</v>
      </c>
      <c r="E44" s="121">
        <f t="shared" si="1"/>
        <v>200000</v>
      </c>
      <c r="F44" s="64" t="s">
        <v>19</v>
      </c>
      <c r="G44" s="31" t="s">
        <v>293</v>
      </c>
      <c r="H44" s="87">
        <v>41821</v>
      </c>
      <c r="I44" s="87">
        <v>41840</v>
      </c>
    </row>
    <row r="45" spans="1:9">
      <c r="A45" s="64" t="s">
        <v>410</v>
      </c>
      <c r="B45" s="115">
        <v>1</v>
      </c>
      <c r="C45" s="85" t="s">
        <v>498</v>
      </c>
      <c r="D45" s="121">
        <v>75000</v>
      </c>
      <c r="E45" s="121">
        <f t="shared" si="1"/>
        <v>75000</v>
      </c>
      <c r="F45" s="64" t="s">
        <v>19</v>
      </c>
      <c r="G45" s="31" t="s">
        <v>293</v>
      </c>
      <c r="H45" s="87">
        <v>41821</v>
      </c>
      <c r="I45" s="87">
        <v>41840</v>
      </c>
    </row>
    <row r="46" spans="1:9">
      <c r="A46" s="64" t="s">
        <v>267</v>
      </c>
      <c r="B46" s="115">
        <v>1</v>
      </c>
      <c r="C46" s="85" t="s">
        <v>498</v>
      </c>
      <c r="D46" s="121">
        <v>80000</v>
      </c>
      <c r="E46" s="121">
        <f t="shared" si="1"/>
        <v>80000</v>
      </c>
      <c r="F46" s="64" t="s">
        <v>19</v>
      </c>
      <c r="G46" s="31" t="s">
        <v>293</v>
      </c>
      <c r="H46" s="87">
        <v>41821</v>
      </c>
      <c r="I46" s="87">
        <v>41840</v>
      </c>
    </row>
    <row r="47" spans="1:9">
      <c r="A47" s="64" t="s">
        <v>409</v>
      </c>
      <c r="B47" s="115">
        <v>2</v>
      </c>
      <c r="C47" s="85" t="s">
        <v>498</v>
      </c>
      <c r="D47" s="121">
        <v>80000</v>
      </c>
      <c r="E47" s="121">
        <f t="shared" si="1"/>
        <v>160000</v>
      </c>
      <c r="F47" s="64" t="s">
        <v>19</v>
      </c>
      <c r="G47" s="31" t="s">
        <v>451</v>
      </c>
      <c r="H47" s="87">
        <v>41821</v>
      </c>
      <c r="I47" s="87">
        <v>41840</v>
      </c>
    </row>
    <row r="48" spans="1:9">
      <c r="A48" s="64" t="s">
        <v>277</v>
      </c>
      <c r="B48" s="115">
        <v>1</v>
      </c>
      <c r="C48" s="85" t="s">
        <v>498</v>
      </c>
      <c r="D48" s="121">
        <v>1000000</v>
      </c>
      <c r="E48" s="121">
        <f t="shared" si="1"/>
        <v>1000000</v>
      </c>
      <c r="F48" s="64" t="s">
        <v>19</v>
      </c>
      <c r="G48" s="31" t="s">
        <v>110</v>
      </c>
      <c r="H48" s="87">
        <v>41821</v>
      </c>
      <c r="I48" s="87">
        <v>41840</v>
      </c>
    </row>
    <row r="49" spans="1:9">
      <c r="A49" s="64" t="s">
        <v>257</v>
      </c>
      <c r="B49" s="115">
        <v>1</v>
      </c>
      <c r="C49" s="85" t="s">
        <v>498</v>
      </c>
      <c r="D49" s="121">
        <v>1500000</v>
      </c>
      <c r="E49" s="121">
        <f t="shared" si="1"/>
        <v>1500000</v>
      </c>
      <c r="F49" s="64" t="s">
        <v>19</v>
      </c>
      <c r="G49" s="31" t="s">
        <v>294</v>
      </c>
      <c r="H49" s="87">
        <v>41821</v>
      </c>
      <c r="I49" s="87">
        <v>41840</v>
      </c>
    </row>
    <row r="50" spans="1:9">
      <c r="A50" s="64" t="s">
        <v>277</v>
      </c>
      <c r="B50" s="115">
        <v>1</v>
      </c>
      <c r="C50" s="85" t="s">
        <v>498</v>
      </c>
      <c r="D50" s="121">
        <v>250000</v>
      </c>
      <c r="E50" s="121">
        <f t="shared" si="1"/>
        <v>250000</v>
      </c>
      <c r="F50" s="64" t="s">
        <v>19</v>
      </c>
      <c r="G50" s="31" t="s">
        <v>26</v>
      </c>
      <c r="H50" s="87">
        <v>41821</v>
      </c>
      <c r="I50" s="87">
        <v>41840</v>
      </c>
    </row>
    <row r="51" spans="1:9">
      <c r="A51" s="64" t="s">
        <v>284</v>
      </c>
      <c r="B51" s="115">
        <v>1</v>
      </c>
      <c r="C51" s="85" t="s">
        <v>498</v>
      </c>
      <c r="D51" s="121">
        <v>150000</v>
      </c>
      <c r="E51" s="121">
        <f t="shared" si="1"/>
        <v>150000</v>
      </c>
      <c r="F51" s="64" t="s">
        <v>19</v>
      </c>
      <c r="G51" s="31" t="s">
        <v>79</v>
      </c>
      <c r="H51" s="87">
        <v>41821</v>
      </c>
      <c r="I51" s="87">
        <v>41840</v>
      </c>
    </row>
    <row r="52" spans="1:9">
      <c r="A52" s="64" t="s">
        <v>295</v>
      </c>
      <c r="B52" s="115">
        <v>1</v>
      </c>
      <c r="C52" s="85" t="s">
        <v>498</v>
      </c>
      <c r="D52" s="121">
        <v>100000</v>
      </c>
      <c r="E52" s="121">
        <f t="shared" si="1"/>
        <v>100000</v>
      </c>
      <c r="F52" s="64" t="s">
        <v>98</v>
      </c>
      <c r="G52" s="31" t="s">
        <v>98</v>
      </c>
      <c r="H52" s="87">
        <v>41821</v>
      </c>
      <c r="I52" s="87">
        <v>41840</v>
      </c>
    </row>
    <row r="53" spans="1:9">
      <c r="A53" s="64" t="s">
        <v>277</v>
      </c>
      <c r="B53" s="115">
        <v>1</v>
      </c>
      <c r="C53" s="85" t="s">
        <v>498</v>
      </c>
      <c r="D53" s="121">
        <v>4100000</v>
      </c>
      <c r="E53" s="121">
        <f t="shared" si="1"/>
        <v>4100000</v>
      </c>
      <c r="F53" s="64" t="s">
        <v>98</v>
      </c>
      <c r="G53" s="31" t="s">
        <v>98</v>
      </c>
      <c r="H53" s="87">
        <v>41835</v>
      </c>
      <c r="I53" s="87">
        <v>41852</v>
      </c>
    </row>
  </sheetData>
  <sheetProtection password="CEDA" sheet="1" objects="1" scenarios="1"/>
  <autoFilter ref="A7:I53"/>
  <mergeCells count="2">
    <mergeCell ref="A4:I4"/>
    <mergeCell ref="A5:I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33"/>
  <sheetViews>
    <sheetView zoomScaleNormal="100" workbookViewId="0">
      <selection activeCell="A33" sqref="A33"/>
    </sheetView>
  </sheetViews>
  <sheetFormatPr baseColWidth="10" defaultRowHeight="12"/>
  <cols>
    <col min="1" max="1" width="19.42578125" style="20" customWidth="1"/>
    <col min="2" max="2" width="9.140625" style="20" customWidth="1"/>
    <col min="3" max="3" width="11.42578125" style="20"/>
    <col min="4" max="4" width="11.42578125" style="111"/>
    <col min="5" max="5" width="14.42578125" style="111" customWidth="1"/>
    <col min="6" max="6" width="26.28515625" style="20" customWidth="1"/>
    <col min="7" max="7" width="25.42578125" style="20" bestFit="1" customWidth="1"/>
    <col min="8" max="8" width="18" style="20" bestFit="1" customWidth="1"/>
    <col min="9" max="9" width="16.42578125" style="20" customWidth="1"/>
    <col min="10" max="16384" width="11.42578125" style="20"/>
  </cols>
  <sheetData>
    <row r="1" spans="1:9" ht="15.75">
      <c r="A1" s="78" t="s">
        <v>56</v>
      </c>
      <c r="B1" s="78"/>
      <c r="C1" s="78"/>
      <c r="D1" s="117"/>
      <c r="E1" s="117"/>
      <c r="F1" s="78"/>
      <c r="G1" s="78"/>
      <c r="H1" s="81"/>
      <c r="I1" s="86"/>
    </row>
    <row r="2" spans="1:9" ht="15.75">
      <c r="A2" s="78" t="s">
        <v>57</v>
      </c>
      <c r="B2" s="78"/>
      <c r="C2" s="78"/>
      <c r="D2" s="117"/>
      <c r="E2" s="117"/>
      <c r="F2" s="78"/>
      <c r="G2" s="78"/>
      <c r="H2" s="81"/>
      <c r="I2" s="86"/>
    </row>
    <row r="3" spans="1:9" ht="15.75">
      <c r="A3" s="78"/>
      <c r="B3" s="78"/>
      <c r="C3" s="78"/>
      <c r="D3" s="117"/>
      <c r="E3" s="117"/>
      <c r="F3" s="78"/>
      <c r="G3" s="78"/>
      <c r="H3" s="81"/>
      <c r="I3" s="86"/>
    </row>
    <row r="4" spans="1:9" ht="15.75">
      <c r="A4" s="165" t="s">
        <v>506</v>
      </c>
      <c r="B4" s="165"/>
      <c r="C4" s="165"/>
      <c r="D4" s="165"/>
      <c r="E4" s="165"/>
      <c r="F4" s="165"/>
      <c r="G4" s="165"/>
      <c r="H4" s="165"/>
      <c r="I4" s="165"/>
    </row>
    <row r="5" spans="1:9" ht="15.75">
      <c r="A5" s="165" t="s">
        <v>507</v>
      </c>
      <c r="B5" s="165"/>
      <c r="C5" s="165"/>
      <c r="D5" s="165"/>
      <c r="E5" s="165"/>
      <c r="F5" s="165"/>
      <c r="G5" s="165"/>
      <c r="H5" s="165"/>
      <c r="I5" s="165"/>
    </row>
    <row r="6" spans="1:9" ht="15.75">
      <c r="A6" s="165"/>
      <c r="B6" s="165"/>
      <c r="C6" s="165"/>
      <c r="D6" s="165"/>
      <c r="E6" s="165"/>
      <c r="F6" s="165"/>
      <c r="G6" s="165"/>
      <c r="H6" s="165"/>
      <c r="I6" s="165"/>
    </row>
    <row r="7" spans="1:9" ht="15.75">
      <c r="A7" s="81"/>
      <c r="B7" s="81"/>
      <c r="C7" s="81"/>
      <c r="D7" s="118"/>
      <c r="E7" s="118"/>
      <c r="F7" s="81"/>
      <c r="G7" s="81"/>
      <c r="H7" s="81"/>
      <c r="I7" s="86"/>
    </row>
    <row r="8" spans="1:9" ht="36">
      <c r="A8" s="72" t="s">
        <v>0</v>
      </c>
      <c r="B8" s="72" t="s">
        <v>59</v>
      </c>
      <c r="C8" s="72" t="s">
        <v>60</v>
      </c>
      <c r="D8" s="119" t="s">
        <v>61</v>
      </c>
      <c r="E8" s="120" t="s">
        <v>62</v>
      </c>
      <c r="F8" s="73" t="s">
        <v>2</v>
      </c>
      <c r="G8" s="74" t="s">
        <v>4</v>
      </c>
      <c r="H8" s="25" t="s">
        <v>3</v>
      </c>
      <c r="I8" s="24" t="s">
        <v>5</v>
      </c>
    </row>
    <row r="9" spans="1:9">
      <c r="A9" s="88" t="s">
        <v>67</v>
      </c>
      <c r="B9" s="32">
        <v>1</v>
      </c>
      <c r="C9" s="89" t="s">
        <v>65</v>
      </c>
      <c r="D9" s="124">
        <v>3000000</v>
      </c>
      <c r="E9" s="124">
        <v>3000000</v>
      </c>
      <c r="F9" s="32" t="s">
        <v>46</v>
      </c>
      <c r="G9" s="90" t="s">
        <v>68</v>
      </c>
      <c r="H9" s="34">
        <v>41774</v>
      </c>
      <c r="I9" s="34">
        <v>41789</v>
      </c>
    </row>
    <row r="10" spans="1:9">
      <c r="A10" s="88" t="s">
        <v>67</v>
      </c>
      <c r="B10" s="32">
        <v>1</v>
      </c>
      <c r="C10" s="89" t="s">
        <v>65</v>
      </c>
      <c r="D10" s="124">
        <v>2000000</v>
      </c>
      <c r="E10" s="124">
        <v>2000000</v>
      </c>
      <c r="F10" s="32" t="s">
        <v>46</v>
      </c>
      <c r="G10" s="90" t="s">
        <v>63</v>
      </c>
      <c r="H10" s="34">
        <v>41774</v>
      </c>
      <c r="I10" s="34">
        <v>41789</v>
      </c>
    </row>
    <row r="11" spans="1:9">
      <c r="A11" s="88" t="s">
        <v>69</v>
      </c>
      <c r="B11" s="32">
        <v>3</v>
      </c>
      <c r="C11" s="89" t="s">
        <v>65</v>
      </c>
      <c r="D11" s="124">
        <v>80000</v>
      </c>
      <c r="E11" s="124">
        <v>240000</v>
      </c>
      <c r="F11" s="32" t="s">
        <v>46</v>
      </c>
      <c r="G11" s="90" t="s">
        <v>63</v>
      </c>
      <c r="H11" s="34">
        <v>41774</v>
      </c>
      <c r="I11" s="34">
        <v>41789</v>
      </c>
    </row>
    <row r="12" spans="1:9" ht="36">
      <c r="A12" s="30" t="s">
        <v>70</v>
      </c>
      <c r="B12" s="32">
        <v>2</v>
      </c>
      <c r="C12" s="89" t="s">
        <v>65</v>
      </c>
      <c r="D12" s="124">
        <v>400000</v>
      </c>
      <c r="E12" s="124">
        <v>800000</v>
      </c>
      <c r="F12" s="32" t="s">
        <v>46</v>
      </c>
      <c r="G12" s="90" t="s">
        <v>11</v>
      </c>
      <c r="H12" s="34">
        <v>41774</v>
      </c>
      <c r="I12" s="34">
        <v>41789</v>
      </c>
    </row>
    <row r="13" spans="1:9">
      <c r="A13" s="88" t="s">
        <v>71</v>
      </c>
      <c r="B13" s="32">
        <v>1</v>
      </c>
      <c r="C13" s="89" t="s">
        <v>65</v>
      </c>
      <c r="D13" s="124">
        <v>4000000</v>
      </c>
      <c r="E13" s="124">
        <v>4000000</v>
      </c>
      <c r="F13" s="32" t="s">
        <v>46</v>
      </c>
      <c r="G13" s="90" t="s">
        <v>54</v>
      </c>
      <c r="H13" s="34">
        <v>41774</v>
      </c>
      <c r="I13" s="34">
        <v>41789</v>
      </c>
    </row>
    <row r="14" spans="1:9" ht="24">
      <c r="A14" s="30" t="s">
        <v>72</v>
      </c>
      <c r="B14" s="32">
        <v>6</v>
      </c>
      <c r="C14" s="89" t="s">
        <v>65</v>
      </c>
      <c r="D14" s="124">
        <v>150000</v>
      </c>
      <c r="E14" s="124">
        <v>900000</v>
      </c>
      <c r="F14" s="32" t="s">
        <v>46</v>
      </c>
      <c r="G14" s="90" t="s">
        <v>73</v>
      </c>
      <c r="H14" s="34">
        <v>41774</v>
      </c>
      <c r="I14" s="34">
        <v>41789</v>
      </c>
    </row>
    <row r="15" spans="1:9">
      <c r="A15" s="88" t="s">
        <v>74</v>
      </c>
      <c r="B15" s="32">
        <v>2</v>
      </c>
      <c r="C15" s="89" t="s">
        <v>65</v>
      </c>
      <c r="D15" s="124">
        <v>110000</v>
      </c>
      <c r="E15" s="124">
        <v>220000</v>
      </c>
      <c r="F15" s="32" t="s">
        <v>46</v>
      </c>
      <c r="G15" s="90" t="s">
        <v>75</v>
      </c>
      <c r="H15" s="34">
        <v>41774</v>
      </c>
      <c r="I15" s="34">
        <v>41789</v>
      </c>
    </row>
    <row r="16" spans="1:9">
      <c r="A16" s="88" t="s">
        <v>407</v>
      </c>
      <c r="B16" s="32">
        <v>2</v>
      </c>
      <c r="C16" s="89" t="s">
        <v>65</v>
      </c>
      <c r="D16" s="124">
        <v>15000</v>
      </c>
      <c r="E16" s="124">
        <v>30000</v>
      </c>
      <c r="F16" s="32" t="s">
        <v>46</v>
      </c>
      <c r="G16" s="90" t="s">
        <v>75</v>
      </c>
      <c r="H16" s="34">
        <v>41774</v>
      </c>
      <c r="I16" s="34">
        <v>41789</v>
      </c>
    </row>
    <row r="17" spans="1:9">
      <c r="A17" s="88" t="s">
        <v>405</v>
      </c>
      <c r="B17" s="32">
        <v>2</v>
      </c>
      <c r="C17" s="89" t="s">
        <v>65</v>
      </c>
      <c r="D17" s="124">
        <v>50000</v>
      </c>
      <c r="E17" s="124">
        <v>100000</v>
      </c>
      <c r="F17" s="32" t="s">
        <v>46</v>
      </c>
      <c r="G17" s="90" t="s">
        <v>29</v>
      </c>
      <c r="H17" s="34">
        <v>41774</v>
      </c>
      <c r="I17" s="34">
        <v>41789</v>
      </c>
    </row>
    <row r="18" spans="1:9">
      <c r="A18" s="91" t="s">
        <v>90</v>
      </c>
      <c r="B18" s="92">
        <v>2</v>
      </c>
      <c r="C18" s="93" t="s">
        <v>65</v>
      </c>
      <c r="D18" s="125">
        <v>150000</v>
      </c>
      <c r="E18" s="125">
        <v>300000</v>
      </c>
      <c r="F18" s="92" t="s">
        <v>19</v>
      </c>
      <c r="G18" s="94" t="s">
        <v>91</v>
      </c>
      <c r="H18" s="34">
        <v>41774</v>
      </c>
      <c r="I18" s="34">
        <v>41789</v>
      </c>
    </row>
    <row r="19" spans="1:9">
      <c r="A19" s="95" t="s">
        <v>66</v>
      </c>
      <c r="B19" s="92">
        <v>6</v>
      </c>
      <c r="C19" s="93" t="s">
        <v>65</v>
      </c>
      <c r="D19" s="125">
        <v>50000</v>
      </c>
      <c r="E19" s="125">
        <v>300000</v>
      </c>
      <c r="F19" s="92" t="s">
        <v>19</v>
      </c>
      <c r="G19" s="94" t="s">
        <v>92</v>
      </c>
      <c r="H19" s="34">
        <v>41774</v>
      </c>
      <c r="I19" s="34">
        <v>41789</v>
      </c>
    </row>
    <row r="20" spans="1:9" ht="24">
      <c r="A20" s="30" t="s">
        <v>93</v>
      </c>
      <c r="B20" s="32">
        <v>1</v>
      </c>
      <c r="C20" s="89" t="s">
        <v>65</v>
      </c>
      <c r="D20" s="124">
        <v>1500000</v>
      </c>
      <c r="E20" s="124">
        <v>1500000</v>
      </c>
      <c r="F20" s="32" t="s">
        <v>19</v>
      </c>
      <c r="G20" s="90" t="s">
        <v>33</v>
      </c>
      <c r="H20" s="34">
        <v>41774</v>
      </c>
      <c r="I20" s="34">
        <v>41789</v>
      </c>
    </row>
    <row r="21" spans="1:9">
      <c r="A21" s="88" t="s">
        <v>69</v>
      </c>
      <c r="B21" s="32">
        <v>4</v>
      </c>
      <c r="C21" s="89" t="s">
        <v>65</v>
      </c>
      <c r="D21" s="124">
        <v>120000</v>
      </c>
      <c r="E21" s="124">
        <v>480000</v>
      </c>
      <c r="F21" s="32" t="s">
        <v>19</v>
      </c>
      <c r="G21" s="90" t="s">
        <v>33</v>
      </c>
      <c r="H21" s="34">
        <v>41774</v>
      </c>
      <c r="I21" s="34">
        <v>41789</v>
      </c>
    </row>
    <row r="22" spans="1:9">
      <c r="A22" s="30" t="s">
        <v>67</v>
      </c>
      <c r="B22" s="32">
        <v>1</v>
      </c>
      <c r="C22" s="89" t="s">
        <v>65</v>
      </c>
      <c r="D22" s="124">
        <v>6000000</v>
      </c>
      <c r="E22" s="124">
        <v>6000000</v>
      </c>
      <c r="F22" s="32" t="s">
        <v>19</v>
      </c>
      <c r="G22" s="90" t="s">
        <v>94</v>
      </c>
      <c r="H22" s="34">
        <v>41774</v>
      </c>
      <c r="I22" s="34">
        <v>41789</v>
      </c>
    </row>
    <row r="23" spans="1:9" ht="24">
      <c r="A23" s="91" t="s">
        <v>95</v>
      </c>
      <c r="B23" s="92">
        <v>1</v>
      </c>
      <c r="C23" s="93" t="s">
        <v>65</v>
      </c>
      <c r="D23" s="125">
        <v>400000</v>
      </c>
      <c r="E23" s="125">
        <v>400000</v>
      </c>
      <c r="F23" s="92" t="s">
        <v>19</v>
      </c>
      <c r="G23" s="94" t="s">
        <v>20</v>
      </c>
      <c r="H23" s="34">
        <v>41774</v>
      </c>
      <c r="I23" s="34">
        <v>41789</v>
      </c>
    </row>
    <row r="24" spans="1:9" ht="24">
      <c r="A24" s="91" t="s">
        <v>66</v>
      </c>
      <c r="B24" s="92">
        <v>5</v>
      </c>
      <c r="C24" s="93" t="s">
        <v>65</v>
      </c>
      <c r="D24" s="125">
        <v>75000</v>
      </c>
      <c r="E24" s="125">
        <v>375000</v>
      </c>
      <c r="F24" s="92" t="s">
        <v>19</v>
      </c>
      <c r="G24" s="94" t="s">
        <v>96</v>
      </c>
      <c r="H24" s="34">
        <v>41774</v>
      </c>
      <c r="I24" s="34">
        <v>41789</v>
      </c>
    </row>
    <row r="25" spans="1:9">
      <c r="A25" s="91" t="s">
        <v>97</v>
      </c>
      <c r="B25" s="92">
        <v>4</v>
      </c>
      <c r="C25" s="93" t="s">
        <v>65</v>
      </c>
      <c r="D25" s="125">
        <v>180000</v>
      </c>
      <c r="E25" s="125">
        <v>720000</v>
      </c>
      <c r="F25" s="92" t="s">
        <v>19</v>
      </c>
      <c r="G25" s="94" t="s">
        <v>26</v>
      </c>
      <c r="H25" s="34">
        <v>41774</v>
      </c>
      <c r="I25" s="34">
        <v>41789</v>
      </c>
    </row>
    <row r="26" spans="1:9">
      <c r="A26" s="91" t="s">
        <v>90</v>
      </c>
      <c r="B26" s="92">
        <v>3</v>
      </c>
      <c r="C26" s="93" t="s">
        <v>65</v>
      </c>
      <c r="D26" s="125">
        <v>50000</v>
      </c>
      <c r="E26" s="125">
        <v>150000</v>
      </c>
      <c r="F26" s="92" t="s">
        <v>98</v>
      </c>
      <c r="G26" s="94" t="s">
        <v>99</v>
      </c>
      <c r="H26" s="34">
        <v>41774</v>
      </c>
      <c r="I26" s="34">
        <v>41789</v>
      </c>
    </row>
    <row r="27" spans="1:9">
      <c r="A27" s="91" t="s">
        <v>69</v>
      </c>
      <c r="B27" s="92">
        <v>10</v>
      </c>
      <c r="C27" s="93" t="s">
        <v>65</v>
      </c>
      <c r="D27" s="125">
        <v>30000</v>
      </c>
      <c r="E27" s="125">
        <v>300000</v>
      </c>
      <c r="F27" s="92" t="s">
        <v>100</v>
      </c>
      <c r="G27" s="94" t="s">
        <v>100</v>
      </c>
      <c r="H27" s="34">
        <v>41774</v>
      </c>
      <c r="I27" s="34">
        <v>41789</v>
      </c>
    </row>
    <row r="28" spans="1:9" ht="24">
      <c r="A28" s="30" t="s">
        <v>241</v>
      </c>
      <c r="B28" s="32">
        <v>1</v>
      </c>
      <c r="C28" s="89" t="s">
        <v>65</v>
      </c>
      <c r="D28" s="124">
        <v>2000000</v>
      </c>
      <c r="E28" s="124">
        <v>2000000</v>
      </c>
      <c r="F28" s="32" t="s">
        <v>19</v>
      </c>
      <c r="G28" s="90" t="s">
        <v>20</v>
      </c>
      <c r="H28" s="34">
        <v>41774</v>
      </c>
      <c r="I28" s="34">
        <v>41789</v>
      </c>
    </row>
    <row r="29" spans="1:9">
      <c r="A29" s="91" t="s">
        <v>440</v>
      </c>
      <c r="B29" s="92">
        <v>1</v>
      </c>
      <c r="C29" s="93" t="s">
        <v>65</v>
      </c>
      <c r="D29" s="125">
        <v>75000</v>
      </c>
      <c r="E29" s="125">
        <v>75000</v>
      </c>
      <c r="F29" s="92" t="s">
        <v>19</v>
      </c>
      <c r="G29" s="94" t="s">
        <v>337</v>
      </c>
      <c r="H29" s="34">
        <v>41774</v>
      </c>
      <c r="I29" s="34">
        <v>41789</v>
      </c>
    </row>
    <row r="30" spans="1:9">
      <c r="A30" s="96" t="s">
        <v>441</v>
      </c>
      <c r="B30" s="97">
        <v>5</v>
      </c>
      <c r="C30" s="97" t="s">
        <v>65</v>
      </c>
      <c r="D30" s="126">
        <v>100000</v>
      </c>
      <c r="E30" s="126">
        <v>500000</v>
      </c>
      <c r="F30" s="97" t="s">
        <v>19</v>
      </c>
      <c r="G30" s="97" t="s">
        <v>442</v>
      </c>
      <c r="H30" s="34">
        <v>41774</v>
      </c>
      <c r="I30" s="34">
        <v>41789</v>
      </c>
    </row>
    <row r="31" spans="1:9">
      <c r="A31" s="91" t="s">
        <v>443</v>
      </c>
      <c r="B31" s="92">
        <v>7</v>
      </c>
      <c r="C31" s="93" t="s">
        <v>65</v>
      </c>
      <c r="D31" s="125">
        <v>100000</v>
      </c>
      <c r="E31" s="125">
        <v>700000</v>
      </c>
      <c r="F31" s="92" t="s">
        <v>19</v>
      </c>
      <c r="G31" s="94" t="s">
        <v>444</v>
      </c>
      <c r="H31" s="34">
        <v>41774</v>
      </c>
      <c r="I31" s="34">
        <v>41789</v>
      </c>
    </row>
    <row r="32" spans="1:9">
      <c r="A32" s="91" t="s">
        <v>443</v>
      </c>
      <c r="B32" s="92">
        <v>2</v>
      </c>
      <c r="C32" s="93" t="s">
        <v>65</v>
      </c>
      <c r="D32" s="125">
        <v>100000</v>
      </c>
      <c r="E32" s="125">
        <v>200000</v>
      </c>
      <c r="F32" s="92" t="s">
        <v>19</v>
      </c>
      <c r="G32" s="94" t="s">
        <v>291</v>
      </c>
      <c r="H32" s="34">
        <v>41774</v>
      </c>
      <c r="I32" s="34">
        <v>41789</v>
      </c>
    </row>
    <row r="33" spans="1:9" ht="24">
      <c r="A33" s="91" t="s">
        <v>405</v>
      </c>
      <c r="B33" s="92">
        <v>2</v>
      </c>
      <c r="C33" s="58" t="s">
        <v>65</v>
      </c>
      <c r="D33" s="125">
        <v>100000</v>
      </c>
      <c r="E33" s="125">
        <v>200000</v>
      </c>
      <c r="F33" s="92" t="s">
        <v>19</v>
      </c>
      <c r="G33" s="94" t="s">
        <v>446</v>
      </c>
      <c r="H33" s="34">
        <v>41774</v>
      </c>
      <c r="I33" s="34">
        <v>41789</v>
      </c>
    </row>
  </sheetData>
  <sheetProtection password="CEDA" sheet="1" objects="1" scenarios="1"/>
  <mergeCells count="3">
    <mergeCell ref="A6:I6"/>
    <mergeCell ref="A5:I5"/>
    <mergeCell ref="A4:I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41"/>
  <sheetViews>
    <sheetView workbookViewId="0">
      <selection activeCell="A15" sqref="A15"/>
    </sheetView>
  </sheetViews>
  <sheetFormatPr baseColWidth="10" defaultRowHeight="12"/>
  <cols>
    <col min="1" max="1" width="16.42578125" style="20" customWidth="1"/>
    <col min="2" max="3" width="11.42578125" style="20"/>
    <col min="4" max="4" width="11.42578125" style="111"/>
    <col min="5" max="5" width="13.42578125" style="111" customWidth="1"/>
    <col min="6" max="6" width="16.5703125" style="20" bestFit="1" customWidth="1"/>
    <col min="7" max="7" width="18.7109375" style="20" customWidth="1"/>
    <col min="8" max="9" width="13.7109375" style="20" customWidth="1"/>
    <col min="10" max="16384" width="11.42578125" style="20"/>
  </cols>
  <sheetData>
    <row r="1" spans="1:9" ht="15.75">
      <c r="A1" s="98" t="s">
        <v>56</v>
      </c>
      <c r="B1" s="84"/>
      <c r="C1" s="84"/>
      <c r="D1" s="127"/>
      <c r="E1" s="117"/>
      <c r="F1" s="84"/>
      <c r="G1" s="84"/>
      <c r="H1" s="86"/>
      <c r="I1" s="86"/>
    </row>
    <row r="2" spans="1:9" ht="15.75">
      <c r="A2" s="98" t="s">
        <v>57</v>
      </c>
      <c r="B2" s="84"/>
      <c r="C2" s="84"/>
      <c r="D2" s="127"/>
      <c r="E2" s="117"/>
      <c r="F2" s="84"/>
      <c r="G2" s="84"/>
      <c r="H2" s="86"/>
      <c r="I2" s="86"/>
    </row>
    <row r="3" spans="1:9" ht="15.75">
      <c r="A3" s="98"/>
      <c r="B3" s="84"/>
      <c r="C3" s="84"/>
      <c r="D3" s="127"/>
      <c r="E3" s="117"/>
      <c r="F3" s="84"/>
      <c r="G3" s="84"/>
      <c r="H3" s="86"/>
      <c r="I3" s="86"/>
    </row>
    <row r="4" spans="1:9" ht="15.75">
      <c r="A4" s="165" t="s">
        <v>509</v>
      </c>
      <c r="B4" s="165"/>
      <c r="C4" s="165"/>
      <c r="D4" s="165"/>
      <c r="E4" s="165"/>
      <c r="F4" s="165"/>
      <c r="G4" s="165"/>
      <c r="H4" s="165"/>
      <c r="I4" s="165"/>
    </row>
    <row r="5" spans="1:9" ht="15.75">
      <c r="A5" s="165" t="s">
        <v>101</v>
      </c>
      <c r="B5" s="165"/>
      <c r="C5" s="165"/>
      <c r="D5" s="165"/>
      <c r="E5" s="165"/>
      <c r="F5" s="165"/>
      <c r="G5" s="165"/>
      <c r="H5" s="165"/>
      <c r="I5" s="165"/>
    </row>
    <row r="6" spans="1:9" ht="15.75">
      <c r="A6" s="166" t="s">
        <v>145</v>
      </c>
      <c r="B6" s="166"/>
      <c r="C6" s="166"/>
      <c r="D6" s="166"/>
      <c r="E6" s="166"/>
      <c r="F6" s="166"/>
      <c r="G6" s="166"/>
      <c r="H6" s="166"/>
      <c r="I6" s="166"/>
    </row>
    <row r="7" spans="1:9" ht="15.75">
      <c r="A7" s="99"/>
      <c r="B7" s="99"/>
      <c r="C7" s="99"/>
      <c r="D7" s="128"/>
      <c r="E7" s="128"/>
      <c r="F7" s="99"/>
      <c r="G7" s="99"/>
      <c r="H7" s="99"/>
      <c r="I7" s="99"/>
    </row>
    <row r="8" spans="1:9" ht="36">
      <c r="A8" s="22" t="s">
        <v>0</v>
      </c>
      <c r="B8" s="22" t="s">
        <v>59</v>
      </c>
      <c r="C8" s="22" t="s">
        <v>60</v>
      </c>
      <c r="D8" s="119" t="s">
        <v>61</v>
      </c>
      <c r="E8" s="106" t="s">
        <v>62</v>
      </c>
      <c r="F8" s="23" t="s">
        <v>2</v>
      </c>
      <c r="G8" s="74" t="s">
        <v>4</v>
      </c>
      <c r="H8" s="25" t="s">
        <v>3</v>
      </c>
      <c r="I8" s="24" t="s">
        <v>5</v>
      </c>
    </row>
    <row r="9" spans="1:9" ht="24">
      <c r="A9" s="32" t="s">
        <v>102</v>
      </c>
      <c r="B9" s="32">
        <v>3</v>
      </c>
      <c r="C9" s="89" t="s">
        <v>65</v>
      </c>
      <c r="D9" s="124">
        <v>1000000</v>
      </c>
      <c r="E9" s="124">
        <v>3000000</v>
      </c>
      <c r="F9" s="42" t="s">
        <v>46</v>
      </c>
      <c r="G9" s="90" t="s">
        <v>404</v>
      </c>
      <c r="H9" s="100">
        <v>41774</v>
      </c>
      <c r="I9" s="100">
        <v>41789</v>
      </c>
    </row>
    <row r="10" spans="1:9" ht="24">
      <c r="A10" s="32" t="s">
        <v>102</v>
      </c>
      <c r="B10" s="32">
        <v>2</v>
      </c>
      <c r="C10" s="89" t="s">
        <v>65</v>
      </c>
      <c r="D10" s="124">
        <v>800000</v>
      </c>
      <c r="E10" s="124">
        <v>1600000</v>
      </c>
      <c r="F10" s="42" t="s">
        <v>46</v>
      </c>
      <c r="G10" s="90" t="s">
        <v>63</v>
      </c>
      <c r="H10" s="100">
        <v>41774</v>
      </c>
      <c r="I10" s="100">
        <v>41789</v>
      </c>
    </row>
    <row r="11" spans="1:9" ht="24">
      <c r="A11" s="32" t="s">
        <v>102</v>
      </c>
      <c r="B11" s="32">
        <v>1</v>
      </c>
      <c r="C11" s="89" t="s">
        <v>65</v>
      </c>
      <c r="D11" s="124">
        <v>750000</v>
      </c>
      <c r="E11" s="124">
        <v>750000</v>
      </c>
      <c r="F11" s="42" t="s">
        <v>46</v>
      </c>
      <c r="G11" s="90" t="s">
        <v>6</v>
      </c>
      <c r="H11" s="100">
        <v>41774</v>
      </c>
      <c r="I11" s="100">
        <v>41789</v>
      </c>
    </row>
    <row r="12" spans="1:9" ht="24">
      <c r="A12" s="32" t="s">
        <v>102</v>
      </c>
      <c r="B12" s="32">
        <v>2</v>
      </c>
      <c r="C12" s="89" t="s">
        <v>65</v>
      </c>
      <c r="D12" s="124">
        <v>1100000</v>
      </c>
      <c r="E12" s="124">
        <v>2200000</v>
      </c>
      <c r="F12" s="42" t="s">
        <v>46</v>
      </c>
      <c r="G12" s="90" t="s">
        <v>54</v>
      </c>
      <c r="H12" s="100">
        <v>41774</v>
      </c>
      <c r="I12" s="100">
        <v>41789</v>
      </c>
    </row>
    <row r="13" spans="1:9" ht="24">
      <c r="A13" s="32" t="s">
        <v>102</v>
      </c>
      <c r="B13" s="32">
        <v>1</v>
      </c>
      <c r="C13" s="89" t="s">
        <v>65</v>
      </c>
      <c r="D13" s="124">
        <v>800000</v>
      </c>
      <c r="E13" s="124">
        <v>800000</v>
      </c>
      <c r="F13" s="42" t="s">
        <v>46</v>
      </c>
      <c r="G13" s="90" t="s">
        <v>103</v>
      </c>
      <c r="H13" s="100">
        <v>41774</v>
      </c>
      <c r="I13" s="100">
        <v>41789</v>
      </c>
    </row>
    <row r="14" spans="1:9" ht="24">
      <c r="A14" s="32" t="s">
        <v>102</v>
      </c>
      <c r="B14" s="32">
        <v>4</v>
      </c>
      <c r="C14" s="89" t="s">
        <v>65</v>
      </c>
      <c r="D14" s="124">
        <v>800000</v>
      </c>
      <c r="E14" s="124">
        <v>3200000</v>
      </c>
      <c r="F14" s="42" t="s">
        <v>46</v>
      </c>
      <c r="G14" s="90" t="s">
        <v>104</v>
      </c>
      <c r="H14" s="100">
        <v>41774</v>
      </c>
      <c r="I14" s="100">
        <v>41789</v>
      </c>
    </row>
    <row r="15" spans="1:9" ht="24">
      <c r="A15" s="32" t="s">
        <v>102</v>
      </c>
      <c r="B15" s="32">
        <v>3</v>
      </c>
      <c r="C15" s="89" t="s">
        <v>65</v>
      </c>
      <c r="D15" s="124">
        <v>1500000</v>
      </c>
      <c r="E15" s="124">
        <v>4500000</v>
      </c>
      <c r="F15" s="42" t="s">
        <v>46</v>
      </c>
      <c r="G15" s="90" t="s">
        <v>105</v>
      </c>
      <c r="H15" s="100">
        <v>41774</v>
      </c>
      <c r="I15" s="100">
        <v>41789</v>
      </c>
    </row>
    <row r="16" spans="1:9" ht="24">
      <c r="A16" s="32" t="s">
        <v>102</v>
      </c>
      <c r="B16" s="32">
        <v>1</v>
      </c>
      <c r="C16" s="32" t="s">
        <v>65</v>
      </c>
      <c r="D16" s="129">
        <v>700000</v>
      </c>
      <c r="E16" s="129">
        <v>700000</v>
      </c>
      <c r="F16" s="42" t="s">
        <v>19</v>
      </c>
      <c r="G16" s="32" t="s">
        <v>20</v>
      </c>
      <c r="H16" s="100">
        <v>41774</v>
      </c>
      <c r="I16" s="100">
        <v>41789</v>
      </c>
    </row>
    <row r="17" spans="1:9" ht="24">
      <c r="A17" s="32" t="s">
        <v>106</v>
      </c>
      <c r="B17" s="32">
        <v>1</v>
      </c>
      <c r="C17" s="32" t="s">
        <v>107</v>
      </c>
      <c r="D17" s="129">
        <v>350000</v>
      </c>
      <c r="E17" s="129">
        <v>350000</v>
      </c>
      <c r="F17" s="42" t="s">
        <v>46</v>
      </c>
      <c r="G17" s="32" t="s">
        <v>6</v>
      </c>
      <c r="H17" s="100">
        <v>41774</v>
      </c>
      <c r="I17" s="100">
        <v>41789</v>
      </c>
    </row>
    <row r="18" spans="1:9" ht="24">
      <c r="A18" s="32" t="s">
        <v>106</v>
      </c>
      <c r="B18" s="32">
        <v>1</v>
      </c>
      <c r="C18" s="89" t="s">
        <v>107</v>
      </c>
      <c r="D18" s="124">
        <v>300000</v>
      </c>
      <c r="E18" s="124">
        <v>300000</v>
      </c>
      <c r="F18" s="42" t="s">
        <v>46</v>
      </c>
      <c r="G18" s="90" t="s">
        <v>54</v>
      </c>
      <c r="H18" s="100">
        <v>41774</v>
      </c>
      <c r="I18" s="100">
        <v>41789</v>
      </c>
    </row>
    <row r="19" spans="1:9" ht="24">
      <c r="A19" s="32" t="s">
        <v>106</v>
      </c>
      <c r="B19" s="32">
        <v>4</v>
      </c>
      <c r="C19" s="89" t="s">
        <v>107</v>
      </c>
      <c r="D19" s="124">
        <v>150000</v>
      </c>
      <c r="E19" s="124">
        <v>600000</v>
      </c>
      <c r="F19" s="42" t="s">
        <v>46</v>
      </c>
      <c r="G19" s="90" t="s">
        <v>108</v>
      </c>
      <c r="H19" s="100">
        <v>41774</v>
      </c>
      <c r="I19" s="100">
        <v>41789</v>
      </c>
    </row>
    <row r="20" spans="1:9" ht="24">
      <c r="A20" s="32" t="s">
        <v>106</v>
      </c>
      <c r="B20" s="32">
        <v>2</v>
      </c>
      <c r="C20" s="89" t="s">
        <v>107</v>
      </c>
      <c r="D20" s="124">
        <v>200000</v>
      </c>
      <c r="E20" s="124">
        <v>400000</v>
      </c>
      <c r="F20" s="42" t="s">
        <v>46</v>
      </c>
      <c r="G20" s="90" t="s">
        <v>105</v>
      </c>
      <c r="H20" s="100">
        <v>41774</v>
      </c>
      <c r="I20" s="100">
        <v>41789</v>
      </c>
    </row>
    <row r="21" spans="1:9" ht="24">
      <c r="A21" s="32" t="s">
        <v>106</v>
      </c>
      <c r="B21" s="32">
        <v>1</v>
      </c>
      <c r="C21" s="89" t="s">
        <v>107</v>
      </c>
      <c r="D21" s="124">
        <v>300000</v>
      </c>
      <c r="E21" s="124">
        <v>300000</v>
      </c>
      <c r="F21" s="42" t="s">
        <v>46</v>
      </c>
      <c r="G21" s="90" t="s">
        <v>75</v>
      </c>
      <c r="H21" s="100">
        <v>41774</v>
      </c>
      <c r="I21" s="100">
        <v>41789</v>
      </c>
    </row>
    <row r="22" spans="1:9" ht="24">
      <c r="A22" s="42" t="s">
        <v>111</v>
      </c>
      <c r="B22" s="32">
        <v>1</v>
      </c>
      <c r="C22" s="89" t="s">
        <v>65</v>
      </c>
      <c r="D22" s="124">
        <v>350000</v>
      </c>
      <c r="E22" s="124">
        <v>350000</v>
      </c>
      <c r="F22" s="42" t="s">
        <v>46</v>
      </c>
      <c r="G22" s="90" t="s">
        <v>63</v>
      </c>
      <c r="H22" s="100">
        <v>41774</v>
      </c>
      <c r="I22" s="100">
        <v>41789</v>
      </c>
    </row>
    <row r="23" spans="1:9" ht="24">
      <c r="A23" s="42" t="s">
        <v>111</v>
      </c>
      <c r="B23" s="32">
        <v>1</v>
      </c>
      <c r="C23" s="89" t="s">
        <v>65</v>
      </c>
      <c r="D23" s="124">
        <v>400000</v>
      </c>
      <c r="E23" s="124">
        <v>400000</v>
      </c>
      <c r="F23" s="42" t="s">
        <v>46</v>
      </c>
      <c r="G23" s="90" t="s">
        <v>6</v>
      </c>
      <c r="H23" s="100">
        <v>41774</v>
      </c>
      <c r="I23" s="100">
        <v>41789</v>
      </c>
    </row>
    <row r="24" spans="1:9" ht="24">
      <c r="A24" s="42" t="s">
        <v>116</v>
      </c>
      <c r="B24" s="32">
        <v>3</v>
      </c>
      <c r="C24" s="89" t="s">
        <v>65</v>
      </c>
      <c r="D24" s="124">
        <v>500000</v>
      </c>
      <c r="E24" s="124">
        <v>1500000</v>
      </c>
      <c r="F24" s="42" t="s">
        <v>46</v>
      </c>
      <c r="G24" s="90" t="s">
        <v>6</v>
      </c>
      <c r="H24" s="100">
        <v>41774</v>
      </c>
      <c r="I24" s="100">
        <v>41789</v>
      </c>
    </row>
    <row r="25" spans="1:9" ht="24">
      <c r="A25" s="42" t="s">
        <v>112</v>
      </c>
      <c r="B25" s="32">
        <v>1</v>
      </c>
      <c r="C25" s="89" t="s">
        <v>65</v>
      </c>
      <c r="D25" s="124">
        <v>120000</v>
      </c>
      <c r="E25" s="124">
        <v>120000</v>
      </c>
      <c r="F25" s="42" t="s">
        <v>46</v>
      </c>
      <c r="G25" s="90" t="s">
        <v>103</v>
      </c>
      <c r="H25" s="100">
        <v>41774</v>
      </c>
      <c r="I25" s="100">
        <v>41789</v>
      </c>
    </row>
    <row r="26" spans="1:9" ht="24">
      <c r="A26" s="42" t="s">
        <v>113</v>
      </c>
      <c r="B26" s="32">
        <v>3</v>
      </c>
      <c r="C26" s="89" t="s">
        <v>65</v>
      </c>
      <c r="D26" s="124">
        <v>230000</v>
      </c>
      <c r="E26" s="124">
        <v>690000</v>
      </c>
      <c r="F26" s="42" t="s">
        <v>46</v>
      </c>
      <c r="G26" s="90" t="s">
        <v>114</v>
      </c>
      <c r="H26" s="100">
        <v>41774</v>
      </c>
      <c r="I26" s="100">
        <v>41789</v>
      </c>
    </row>
    <row r="27" spans="1:9" ht="24">
      <c r="A27" s="42" t="s">
        <v>116</v>
      </c>
      <c r="B27" s="32">
        <v>2</v>
      </c>
      <c r="C27" s="89" t="s">
        <v>65</v>
      </c>
      <c r="D27" s="124">
        <v>230000</v>
      </c>
      <c r="E27" s="124">
        <v>460000</v>
      </c>
      <c r="F27" s="42" t="s">
        <v>46</v>
      </c>
      <c r="G27" s="90" t="s">
        <v>114</v>
      </c>
      <c r="H27" s="100">
        <v>41774</v>
      </c>
      <c r="I27" s="100">
        <v>41789</v>
      </c>
    </row>
    <row r="28" spans="1:9" ht="24">
      <c r="A28" s="42" t="s">
        <v>116</v>
      </c>
      <c r="B28" s="32">
        <v>1</v>
      </c>
      <c r="C28" s="89" t="s">
        <v>65</v>
      </c>
      <c r="D28" s="124">
        <v>500000</v>
      </c>
      <c r="E28" s="124">
        <v>500000</v>
      </c>
      <c r="F28" s="42" t="s">
        <v>46</v>
      </c>
      <c r="G28" s="90" t="s">
        <v>115</v>
      </c>
      <c r="H28" s="100">
        <v>41774</v>
      </c>
      <c r="I28" s="100">
        <v>41789</v>
      </c>
    </row>
    <row r="29" spans="1:9" ht="24">
      <c r="A29" s="42" t="s">
        <v>116</v>
      </c>
      <c r="B29" s="32">
        <v>1</v>
      </c>
      <c r="C29" s="89" t="s">
        <v>65</v>
      </c>
      <c r="D29" s="124">
        <v>200000</v>
      </c>
      <c r="E29" s="124">
        <v>200000</v>
      </c>
      <c r="F29" s="42" t="s">
        <v>46</v>
      </c>
      <c r="G29" s="90" t="s">
        <v>108</v>
      </c>
      <c r="H29" s="100">
        <v>41774</v>
      </c>
      <c r="I29" s="100">
        <v>41789</v>
      </c>
    </row>
    <row r="30" spans="1:9" ht="36">
      <c r="A30" s="42" t="s">
        <v>116</v>
      </c>
      <c r="B30" s="32">
        <v>1</v>
      </c>
      <c r="C30" s="89" t="s">
        <v>65</v>
      </c>
      <c r="D30" s="124">
        <v>300000</v>
      </c>
      <c r="E30" s="124">
        <v>300000</v>
      </c>
      <c r="F30" s="42" t="s">
        <v>46</v>
      </c>
      <c r="G30" s="101" t="s">
        <v>406</v>
      </c>
      <c r="H30" s="100">
        <v>41774</v>
      </c>
      <c r="I30" s="100">
        <v>41789</v>
      </c>
    </row>
    <row r="31" spans="1:9" ht="36">
      <c r="A31" s="42" t="s">
        <v>116</v>
      </c>
      <c r="B31" s="32">
        <v>1</v>
      </c>
      <c r="C31" s="89" t="s">
        <v>65</v>
      </c>
      <c r="D31" s="124">
        <v>750000</v>
      </c>
      <c r="E31" s="124">
        <v>750000</v>
      </c>
      <c r="F31" s="42" t="s">
        <v>46</v>
      </c>
      <c r="G31" s="101" t="s">
        <v>117</v>
      </c>
      <c r="H31" s="100">
        <v>41774</v>
      </c>
      <c r="I31" s="100">
        <v>41789</v>
      </c>
    </row>
    <row r="32" spans="1:9" ht="24">
      <c r="A32" s="42" t="s">
        <v>116</v>
      </c>
      <c r="B32" s="32">
        <v>1</v>
      </c>
      <c r="C32" s="89" t="s">
        <v>65</v>
      </c>
      <c r="D32" s="124">
        <v>600000</v>
      </c>
      <c r="E32" s="124">
        <v>600000</v>
      </c>
      <c r="F32" s="42" t="s">
        <v>19</v>
      </c>
      <c r="G32" s="101" t="s">
        <v>239</v>
      </c>
      <c r="H32" s="100">
        <v>41774</v>
      </c>
      <c r="I32" s="100">
        <v>41789</v>
      </c>
    </row>
    <row r="33" spans="1:9" ht="24">
      <c r="A33" s="42" t="s">
        <v>116</v>
      </c>
      <c r="B33" s="42">
        <v>1</v>
      </c>
      <c r="C33" s="42" t="s">
        <v>65</v>
      </c>
      <c r="D33" s="130">
        <v>350000</v>
      </c>
      <c r="E33" s="130">
        <v>350000</v>
      </c>
      <c r="F33" s="42" t="s">
        <v>19</v>
      </c>
      <c r="G33" s="42" t="s">
        <v>94</v>
      </c>
      <c r="H33" s="100">
        <v>41774</v>
      </c>
      <c r="I33" s="100">
        <v>41789</v>
      </c>
    </row>
    <row r="34" spans="1:9" ht="24">
      <c r="A34" s="42" t="s">
        <v>240</v>
      </c>
      <c r="B34" s="32">
        <v>1</v>
      </c>
      <c r="C34" s="89" t="s">
        <v>65</v>
      </c>
      <c r="D34" s="124">
        <v>70000</v>
      </c>
      <c r="E34" s="124">
        <v>70000</v>
      </c>
      <c r="F34" s="42" t="s">
        <v>19</v>
      </c>
      <c r="G34" s="42" t="s">
        <v>94</v>
      </c>
      <c r="H34" s="100">
        <v>41774</v>
      </c>
      <c r="I34" s="100">
        <v>41789</v>
      </c>
    </row>
    <row r="35" spans="1:9" ht="36">
      <c r="A35" s="42" t="s">
        <v>242</v>
      </c>
      <c r="B35" s="32">
        <v>1</v>
      </c>
      <c r="C35" s="89" t="s">
        <v>65</v>
      </c>
      <c r="D35" s="124">
        <v>1000000</v>
      </c>
      <c r="E35" s="124">
        <v>1000000</v>
      </c>
      <c r="F35" s="42" t="s">
        <v>19</v>
      </c>
      <c r="G35" s="42" t="s">
        <v>20</v>
      </c>
      <c r="H35" s="100">
        <v>41774</v>
      </c>
      <c r="I35" s="100">
        <v>41789</v>
      </c>
    </row>
    <row r="36" spans="1:9" ht="24">
      <c r="A36" s="42" t="s">
        <v>445</v>
      </c>
      <c r="B36" s="32">
        <v>1</v>
      </c>
      <c r="C36" s="89" t="s">
        <v>65</v>
      </c>
      <c r="D36" s="124">
        <v>75000</v>
      </c>
      <c r="E36" s="124">
        <v>75000</v>
      </c>
      <c r="F36" s="42" t="s">
        <v>19</v>
      </c>
      <c r="G36" s="42" t="s">
        <v>110</v>
      </c>
      <c r="H36" s="100">
        <v>41774</v>
      </c>
      <c r="I36" s="100">
        <v>41789</v>
      </c>
    </row>
    <row r="37" spans="1:9" ht="24">
      <c r="A37" s="42" t="s">
        <v>112</v>
      </c>
      <c r="B37" s="32">
        <v>1</v>
      </c>
      <c r="C37" s="89" t="s">
        <v>65</v>
      </c>
      <c r="D37" s="124">
        <v>100000</v>
      </c>
      <c r="E37" s="124">
        <v>100000</v>
      </c>
      <c r="F37" s="42" t="s">
        <v>19</v>
      </c>
      <c r="G37" s="42" t="s">
        <v>20</v>
      </c>
      <c r="H37" s="100">
        <v>41774</v>
      </c>
      <c r="I37" s="100">
        <v>41789</v>
      </c>
    </row>
    <row r="38" spans="1:9" ht="24">
      <c r="A38" s="42" t="s">
        <v>109</v>
      </c>
      <c r="B38" s="32">
        <v>2</v>
      </c>
      <c r="C38" s="32" t="s">
        <v>65</v>
      </c>
      <c r="D38" s="129">
        <v>150000</v>
      </c>
      <c r="E38" s="129">
        <v>300000</v>
      </c>
      <c r="F38" s="42" t="s">
        <v>19</v>
      </c>
      <c r="G38" s="32" t="s">
        <v>20</v>
      </c>
      <c r="H38" s="100">
        <v>41774</v>
      </c>
      <c r="I38" s="100">
        <v>41789</v>
      </c>
    </row>
    <row r="39" spans="1:9" ht="24">
      <c r="A39" s="32" t="s">
        <v>106</v>
      </c>
      <c r="B39" s="32">
        <v>1</v>
      </c>
      <c r="C39" s="89" t="s">
        <v>107</v>
      </c>
      <c r="D39" s="124">
        <v>150000</v>
      </c>
      <c r="E39" s="124">
        <v>150000</v>
      </c>
      <c r="F39" s="42" t="s">
        <v>19</v>
      </c>
      <c r="G39" s="90" t="s">
        <v>94</v>
      </c>
      <c r="H39" s="100">
        <v>41774</v>
      </c>
      <c r="I39" s="100">
        <v>41789</v>
      </c>
    </row>
    <row r="40" spans="1:9" ht="24">
      <c r="A40" s="32" t="s">
        <v>106</v>
      </c>
      <c r="B40" s="32">
        <v>1</v>
      </c>
      <c r="C40" s="89" t="s">
        <v>107</v>
      </c>
      <c r="D40" s="124">
        <v>150000</v>
      </c>
      <c r="E40" s="124">
        <v>150000</v>
      </c>
      <c r="F40" s="42" t="s">
        <v>19</v>
      </c>
      <c r="G40" s="90" t="s">
        <v>110</v>
      </c>
      <c r="H40" s="100">
        <v>41774</v>
      </c>
      <c r="I40" s="100">
        <v>41789</v>
      </c>
    </row>
    <row r="41" spans="1:9">
      <c r="A41" s="32" t="s">
        <v>106</v>
      </c>
      <c r="B41" s="32">
        <v>1</v>
      </c>
      <c r="C41" s="89" t="s">
        <v>107</v>
      </c>
      <c r="D41" s="124">
        <v>200000</v>
      </c>
      <c r="E41" s="124">
        <v>200000</v>
      </c>
      <c r="F41" s="42" t="s">
        <v>138</v>
      </c>
      <c r="G41" s="42" t="s">
        <v>138</v>
      </c>
      <c r="H41" s="100">
        <v>41774</v>
      </c>
      <c r="I41" s="100">
        <v>41789</v>
      </c>
    </row>
  </sheetData>
  <sheetProtection password="CEDA" sheet="1" objects="1" scenarios="1"/>
  <autoFilter ref="A8:I41"/>
  <mergeCells count="3">
    <mergeCell ref="A6:I6"/>
    <mergeCell ref="A4:I4"/>
    <mergeCell ref="A5:I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9"/>
  <sheetViews>
    <sheetView workbookViewId="0">
      <selection activeCell="L29" sqref="L29"/>
    </sheetView>
  </sheetViews>
  <sheetFormatPr baseColWidth="10" defaultRowHeight="15"/>
  <cols>
    <col min="1" max="1" width="18.42578125" customWidth="1"/>
    <col min="6" max="6" width="27.85546875" bestFit="1" customWidth="1"/>
    <col min="7" max="7" width="22.42578125" bestFit="1" customWidth="1"/>
  </cols>
  <sheetData>
    <row r="1" spans="1:9" ht="15.75">
      <c r="A1" s="98" t="s">
        <v>56</v>
      </c>
      <c r="B1" s="112"/>
      <c r="C1" s="84"/>
      <c r="D1" s="127"/>
      <c r="E1" s="127"/>
      <c r="F1" s="84"/>
      <c r="G1" s="84"/>
      <c r="H1" s="86"/>
      <c r="I1" s="86"/>
    </row>
    <row r="2" spans="1:9" ht="15.75">
      <c r="A2" s="98" t="s">
        <v>57</v>
      </c>
      <c r="B2" s="112"/>
      <c r="C2" s="84"/>
      <c r="D2" s="127"/>
      <c r="E2" s="127"/>
      <c r="F2" s="84"/>
      <c r="G2" s="84"/>
      <c r="H2" s="86"/>
      <c r="I2" s="86"/>
    </row>
    <row r="3" spans="1:9" ht="15.75">
      <c r="A3" s="98"/>
      <c r="B3" s="112"/>
      <c r="C3" s="84"/>
      <c r="D3" s="127"/>
      <c r="E3" s="127"/>
      <c r="F3" s="84"/>
      <c r="G3" s="84"/>
      <c r="H3" s="86"/>
      <c r="I3" s="86"/>
    </row>
    <row r="4" spans="1:9" ht="15.75">
      <c r="A4" s="165" t="s">
        <v>493</v>
      </c>
      <c r="B4" s="165"/>
      <c r="C4" s="165"/>
      <c r="D4" s="165"/>
      <c r="E4" s="165"/>
      <c r="F4" s="165"/>
      <c r="G4" s="165"/>
      <c r="H4" s="86"/>
      <c r="I4" s="86"/>
    </row>
    <row r="5" spans="1:9" ht="15.75">
      <c r="A5" s="165" t="s">
        <v>508</v>
      </c>
      <c r="B5" s="165"/>
      <c r="C5" s="165"/>
      <c r="D5" s="165"/>
      <c r="E5" s="165"/>
      <c r="F5" s="165"/>
      <c r="G5" s="165"/>
      <c r="H5" s="86"/>
      <c r="I5" s="86"/>
    </row>
    <row r="6" spans="1:9" ht="15.75">
      <c r="A6" s="68"/>
      <c r="B6" s="113"/>
      <c r="C6" s="86"/>
      <c r="D6" s="133"/>
      <c r="E6" s="133"/>
      <c r="F6" s="86"/>
      <c r="G6" s="86"/>
      <c r="H6" s="86"/>
      <c r="I6" s="86"/>
    </row>
    <row r="7" spans="1:9" ht="33.75">
      <c r="A7" s="9" t="s">
        <v>0</v>
      </c>
      <c r="B7" s="131" t="s">
        <v>59</v>
      </c>
      <c r="C7" s="9" t="s">
        <v>60</v>
      </c>
      <c r="D7" s="134" t="s">
        <v>61</v>
      </c>
      <c r="E7" s="135" t="s">
        <v>62</v>
      </c>
      <c r="F7" s="10" t="s">
        <v>2</v>
      </c>
      <c r="G7" s="11" t="s">
        <v>4</v>
      </c>
      <c r="H7" s="7" t="s">
        <v>3</v>
      </c>
      <c r="I7" s="8" t="s">
        <v>5</v>
      </c>
    </row>
    <row r="8" spans="1:9">
      <c r="A8" s="64" t="s">
        <v>297</v>
      </c>
      <c r="B8" s="115">
        <v>2</v>
      </c>
      <c r="C8" s="31" t="s">
        <v>491</v>
      </c>
      <c r="D8" s="108">
        <f>E8/B8</f>
        <v>200000</v>
      </c>
      <c r="E8" s="108">
        <v>400000</v>
      </c>
      <c r="F8" s="31" t="s">
        <v>273</v>
      </c>
      <c r="G8" s="31" t="s">
        <v>11</v>
      </c>
      <c r="H8" s="100">
        <v>41774</v>
      </c>
      <c r="I8" s="100">
        <v>41789</v>
      </c>
    </row>
    <row r="9" spans="1:9">
      <c r="A9" s="64" t="s">
        <v>297</v>
      </c>
      <c r="B9" s="115">
        <v>8</v>
      </c>
      <c r="C9" s="31" t="s">
        <v>491</v>
      </c>
      <c r="D9" s="108">
        <f>E9/B9</f>
        <v>140000</v>
      </c>
      <c r="E9" s="108">
        <v>1120000</v>
      </c>
      <c r="F9" s="31" t="s">
        <v>273</v>
      </c>
      <c r="G9" s="31" t="s">
        <v>114</v>
      </c>
      <c r="H9" s="100">
        <v>41774</v>
      </c>
      <c r="I9" s="100">
        <v>41789</v>
      </c>
    </row>
    <row r="10" spans="1:9">
      <c r="A10" s="64" t="s">
        <v>297</v>
      </c>
      <c r="B10" s="115">
        <v>5</v>
      </c>
      <c r="C10" s="31" t="s">
        <v>491</v>
      </c>
      <c r="D10" s="108">
        <f>E10/B10</f>
        <v>220000</v>
      </c>
      <c r="E10" s="108">
        <v>1100000</v>
      </c>
      <c r="F10" s="31" t="s">
        <v>273</v>
      </c>
      <c r="G10" s="31" t="s">
        <v>108</v>
      </c>
      <c r="H10" s="100">
        <v>41774</v>
      </c>
      <c r="I10" s="100">
        <v>41789</v>
      </c>
    </row>
    <row r="11" spans="1:9">
      <c r="A11" s="64" t="s">
        <v>297</v>
      </c>
      <c r="B11" s="115">
        <v>5</v>
      </c>
      <c r="C11" s="31" t="s">
        <v>491</v>
      </c>
      <c r="D11" s="108">
        <f>E11/B11</f>
        <v>200000</v>
      </c>
      <c r="E11" s="108">
        <v>1000000</v>
      </c>
      <c r="F11" s="31" t="s">
        <v>273</v>
      </c>
      <c r="G11" s="31" t="s">
        <v>8</v>
      </c>
      <c r="H11" s="100">
        <v>41774</v>
      </c>
      <c r="I11" s="100">
        <v>41789</v>
      </c>
    </row>
    <row r="12" spans="1:9">
      <c r="A12" s="64" t="s">
        <v>297</v>
      </c>
      <c r="B12" s="115">
        <v>1</v>
      </c>
      <c r="C12" s="31" t="s">
        <v>491</v>
      </c>
      <c r="D12" s="108">
        <f>E12/B12</f>
        <v>170000</v>
      </c>
      <c r="E12" s="108">
        <v>170000</v>
      </c>
      <c r="F12" s="31" t="s">
        <v>273</v>
      </c>
      <c r="G12" s="31" t="s">
        <v>103</v>
      </c>
      <c r="H12" s="100">
        <v>41774</v>
      </c>
      <c r="I12" s="100">
        <v>41789</v>
      </c>
    </row>
    <row r="13" spans="1:9">
      <c r="A13" s="30" t="s">
        <v>457</v>
      </c>
      <c r="B13" s="115">
        <v>1</v>
      </c>
      <c r="C13" s="31" t="s">
        <v>107</v>
      </c>
      <c r="D13" s="108">
        <v>60000</v>
      </c>
      <c r="E13" s="108">
        <v>60000</v>
      </c>
      <c r="F13" s="32" t="s">
        <v>19</v>
      </c>
      <c r="G13" s="42" t="s">
        <v>291</v>
      </c>
      <c r="H13" s="100">
        <v>41713</v>
      </c>
      <c r="I13" s="100">
        <v>41728</v>
      </c>
    </row>
    <row r="14" spans="1:9">
      <c r="A14" s="30" t="s">
        <v>457</v>
      </c>
      <c r="B14" s="115">
        <v>1</v>
      </c>
      <c r="C14" s="31" t="s">
        <v>107</v>
      </c>
      <c r="D14" s="108">
        <v>100000</v>
      </c>
      <c r="E14" s="108">
        <v>100000</v>
      </c>
      <c r="F14" s="32" t="s">
        <v>19</v>
      </c>
      <c r="G14" s="42" t="s">
        <v>458</v>
      </c>
      <c r="H14" s="100">
        <v>41713</v>
      </c>
      <c r="I14" s="100">
        <v>41728</v>
      </c>
    </row>
    <row r="15" spans="1:9">
      <c r="A15" s="30" t="s">
        <v>457</v>
      </c>
      <c r="B15" s="115">
        <v>1</v>
      </c>
      <c r="C15" s="31" t="s">
        <v>107</v>
      </c>
      <c r="D15" s="108">
        <v>60000</v>
      </c>
      <c r="E15" s="108">
        <v>60000</v>
      </c>
      <c r="F15" s="32" t="s">
        <v>19</v>
      </c>
      <c r="G15" s="42" t="s">
        <v>173</v>
      </c>
      <c r="H15" s="100">
        <v>41713</v>
      </c>
      <c r="I15" s="100">
        <v>41728</v>
      </c>
    </row>
    <row r="16" spans="1:9">
      <c r="A16" s="30" t="s">
        <v>457</v>
      </c>
      <c r="B16" s="115">
        <v>1</v>
      </c>
      <c r="C16" s="31" t="s">
        <v>107</v>
      </c>
      <c r="D16" s="108">
        <v>40000</v>
      </c>
      <c r="E16" s="108">
        <v>40000</v>
      </c>
      <c r="F16" s="32" t="s">
        <v>19</v>
      </c>
      <c r="G16" s="42" t="s">
        <v>459</v>
      </c>
      <c r="H16" s="100">
        <v>41713</v>
      </c>
      <c r="I16" s="100">
        <v>41728</v>
      </c>
    </row>
    <row r="17" spans="1:10">
      <c r="A17" s="30" t="s">
        <v>457</v>
      </c>
      <c r="B17" s="115">
        <v>1</v>
      </c>
      <c r="C17" s="31" t="s">
        <v>107</v>
      </c>
      <c r="D17" s="108">
        <v>40000</v>
      </c>
      <c r="E17" s="108">
        <v>40000</v>
      </c>
      <c r="F17" s="32" t="s">
        <v>19</v>
      </c>
      <c r="G17" s="42" t="s">
        <v>446</v>
      </c>
      <c r="H17" s="100">
        <v>41713</v>
      </c>
      <c r="I17" s="100">
        <v>41728</v>
      </c>
    </row>
    <row r="18" spans="1:10">
      <c r="A18" s="30" t="s">
        <v>306</v>
      </c>
      <c r="B18" s="115">
        <v>1</v>
      </c>
      <c r="C18" s="31" t="s">
        <v>107</v>
      </c>
      <c r="D18" s="108">
        <v>100000</v>
      </c>
      <c r="E18" s="108">
        <v>100000</v>
      </c>
      <c r="F18" s="32" t="s">
        <v>19</v>
      </c>
      <c r="G18" s="42" t="s">
        <v>173</v>
      </c>
      <c r="H18" s="100">
        <v>41713</v>
      </c>
      <c r="I18" s="100">
        <v>41728</v>
      </c>
    </row>
    <row r="19" spans="1:10" ht="24">
      <c r="A19" s="30" t="s">
        <v>457</v>
      </c>
      <c r="B19" s="115">
        <v>1</v>
      </c>
      <c r="C19" s="31" t="s">
        <v>107</v>
      </c>
      <c r="D19" s="108">
        <v>60000</v>
      </c>
      <c r="E19" s="108">
        <v>60000</v>
      </c>
      <c r="F19" s="32" t="s">
        <v>273</v>
      </c>
      <c r="G19" s="42" t="s">
        <v>482</v>
      </c>
      <c r="H19" s="100">
        <v>41713</v>
      </c>
      <c r="I19" s="100">
        <v>41728</v>
      </c>
    </row>
    <row r="20" spans="1:10" ht="24">
      <c r="A20" s="30" t="s">
        <v>483</v>
      </c>
      <c r="B20" s="115">
        <v>1</v>
      </c>
      <c r="C20" s="31" t="s">
        <v>107</v>
      </c>
      <c r="D20" s="108">
        <v>40000</v>
      </c>
      <c r="E20" s="108">
        <v>40000</v>
      </c>
      <c r="F20" s="32" t="s">
        <v>273</v>
      </c>
      <c r="G20" s="42" t="s">
        <v>484</v>
      </c>
      <c r="H20" s="100">
        <v>41713</v>
      </c>
      <c r="I20" s="100">
        <v>41728</v>
      </c>
    </row>
    <row r="21" spans="1:10">
      <c r="A21" s="64" t="s">
        <v>299</v>
      </c>
      <c r="B21" s="115">
        <v>1</v>
      </c>
      <c r="C21" s="31" t="s">
        <v>107</v>
      </c>
      <c r="D21" s="108">
        <f t="shared" ref="D21:D30" si="0">E21/B21</f>
        <v>500000</v>
      </c>
      <c r="E21" s="108">
        <v>500000</v>
      </c>
      <c r="F21" s="31" t="s">
        <v>273</v>
      </c>
      <c r="G21" s="31" t="s">
        <v>6</v>
      </c>
      <c r="H21" s="100">
        <v>41713</v>
      </c>
      <c r="I21" s="100">
        <v>41728</v>
      </c>
    </row>
    <row r="22" spans="1:10">
      <c r="A22" s="64" t="s">
        <v>303</v>
      </c>
      <c r="B22" s="115">
        <v>1</v>
      </c>
      <c r="C22" s="31" t="s">
        <v>107</v>
      </c>
      <c r="D22" s="108">
        <f t="shared" si="0"/>
        <v>90000</v>
      </c>
      <c r="E22" s="108">
        <v>90000</v>
      </c>
      <c r="F22" s="31" t="s">
        <v>273</v>
      </c>
      <c r="G22" s="31" t="s">
        <v>103</v>
      </c>
      <c r="H22" s="100">
        <v>41713</v>
      </c>
      <c r="I22" s="100">
        <v>41728</v>
      </c>
    </row>
    <row r="23" spans="1:10">
      <c r="A23" s="64" t="s">
        <v>457</v>
      </c>
      <c r="B23" s="115">
        <v>2</v>
      </c>
      <c r="C23" s="31" t="s">
        <v>107</v>
      </c>
      <c r="D23" s="108">
        <f t="shared" si="0"/>
        <v>45000</v>
      </c>
      <c r="E23" s="108">
        <v>90000</v>
      </c>
      <c r="F23" s="31" t="s">
        <v>273</v>
      </c>
      <c r="G23" s="31" t="s">
        <v>103</v>
      </c>
      <c r="H23" s="100">
        <v>41713</v>
      </c>
      <c r="I23" s="100">
        <v>41728</v>
      </c>
    </row>
    <row r="24" spans="1:10">
      <c r="A24" s="64" t="s">
        <v>303</v>
      </c>
      <c r="B24" s="115">
        <v>4</v>
      </c>
      <c r="C24" s="31" t="s">
        <v>107</v>
      </c>
      <c r="D24" s="108">
        <f t="shared" si="0"/>
        <v>100000</v>
      </c>
      <c r="E24" s="108">
        <v>400000</v>
      </c>
      <c r="F24" s="31" t="s">
        <v>273</v>
      </c>
      <c r="G24" s="31" t="s">
        <v>115</v>
      </c>
      <c r="H24" s="100">
        <v>41713</v>
      </c>
      <c r="I24" s="100">
        <v>41728</v>
      </c>
    </row>
    <row r="25" spans="1:10">
      <c r="A25" s="64" t="s">
        <v>457</v>
      </c>
      <c r="B25" s="115">
        <v>3</v>
      </c>
      <c r="C25" s="31" t="s">
        <v>107</v>
      </c>
      <c r="D25" s="108">
        <f t="shared" si="0"/>
        <v>12000</v>
      </c>
      <c r="E25" s="108">
        <v>36000</v>
      </c>
      <c r="F25" s="31" t="s">
        <v>273</v>
      </c>
      <c r="G25" s="31" t="s">
        <v>108</v>
      </c>
      <c r="H25" s="100">
        <v>41713</v>
      </c>
      <c r="I25" s="100">
        <v>41728</v>
      </c>
    </row>
    <row r="26" spans="1:10">
      <c r="A26" s="64" t="s">
        <v>306</v>
      </c>
      <c r="B26" s="115">
        <v>1</v>
      </c>
      <c r="C26" s="31" t="s">
        <v>107</v>
      </c>
      <c r="D26" s="108">
        <f t="shared" si="0"/>
        <v>390000</v>
      </c>
      <c r="E26" s="108">
        <v>390000</v>
      </c>
      <c r="F26" s="31" t="s">
        <v>273</v>
      </c>
      <c r="G26" s="31" t="s">
        <v>8</v>
      </c>
      <c r="H26" s="100">
        <v>41713</v>
      </c>
      <c r="I26" s="100">
        <v>41728</v>
      </c>
    </row>
    <row r="27" spans="1:10">
      <c r="A27" s="64" t="s">
        <v>457</v>
      </c>
      <c r="B27" s="115">
        <v>2</v>
      </c>
      <c r="C27" s="31" t="s">
        <v>107</v>
      </c>
      <c r="D27" s="108">
        <f t="shared" si="0"/>
        <v>40000</v>
      </c>
      <c r="E27" s="108">
        <v>80000</v>
      </c>
      <c r="F27" s="31" t="s">
        <v>273</v>
      </c>
      <c r="G27" s="31" t="s">
        <v>8</v>
      </c>
      <c r="H27" s="100">
        <v>41713</v>
      </c>
      <c r="I27" s="100">
        <v>41728</v>
      </c>
    </row>
    <row r="28" spans="1:10">
      <c r="A28" s="64" t="s">
        <v>457</v>
      </c>
      <c r="B28" s="115">
        <v>1</v>
      </c>
      <c r="C28" s="31" t="s">
        <v>107</v>
      </c>
      <c r="D28" s="108">
        <f t="shared" si="0"/>
        <v>85000</v>
      </c>
      <c r="E28" s="108">
        <v>85000</v>
      </c>
      <c r="F28" s="31" t="s">
        <v>273</v>
      </c>
      <c r="G28" s="31" t="s">
        <v>415</v>
      </c>
      <c r="H28" s="100">
        <v>41713</v>
      </c>
      <c r="I28" s="100">
        <v>41728</v>
      </c>
    </row>
    <row r="29" spans="1:10">
      <c r="A29" s="64" t="s">
        <v>377</v>
      </c>
      <c r="B29" s="115">
        <v>1</v>
      </c>
      <c r="C29" s="31" t="s">
        <v>107</v>
      </c>
      <c r="D29" s="108">
        <f t="shared" si="0"/>
        <v>65000</v>
      </c>
      <c r="E29" s="108">
        <v>65000</v>
      </c>
      <c r="F29" s="31" t="s">
        <v>273</v>
      </c>
      <c r="G29" s="31" t="s">
        <v>415</v>
      </c>
      <c r="H29" s="100">
        <v>41713</v>
      </c>
      <c r="I29" s="100">
        <v>41728</v>
      </c>
    </row>
    <row r="30" spans="1:10" ht="24">
      <c r="A30" s="64" t="s">
        <v>377</v>
      </c>
      <c r="B30" s="115">
        <v>1</v>
      </c>
      <c r="C30" s="31" t="s">
        <v>107</v>
      </c>
      <c r="D30" s="108">
        <f t="shared" si="0"/>
        <v>100000</v>
      </c>
      <c r="E30" s="108">
        <v>100000</v>
      </c>
      <c r="F30" s="31" t="s">
        <v>140</v>
      </c>
      <c r="G30" s="152" t="s">
        <v>141</v>
      </c>
      <c r="H30" s="100">
        <v>41713</v>
      </c>
      <c r="I30" s="100">
        <v>41728</v>
      </c>
    </row>
    <row r="31" spans="1:10">
      <c r="A31" s="64" t="s">
        <v>272</v>
      </c>
      <c r="B31" s="115">
        <v>10</v>
      </c>
      <c r="C31" s="85" t="s">
        <v>498</v>
      </c>
      <c r="D31" s="121">
        <v>56250</v>
      </c>
      <c r="E31" s="121">
        <f>D31*B31</f>
        <v>562500</v>
      </c>
      <c r="F31" s="64" t="s">
        <v>273</v>
      </c>
      <c r="G31" s="31" t="s">
        <v>63</v>
      </c>
      <c r="H31" s="87">
        <v>41821</v>
      </c>
      <c r="I31" s="87">
        <v>41840</v>
      </c>
      <c r="J31" s="76"/>
    </row>
    <row r="32" spans="1:10">
      <c r="A32" s="64" t="s">
        <v>268</v>
      </c>
      <c r="B32" s="115">
        <v>6</v>
      </c>
      <c r="C32" s="85" t="s">
        <v>498</v>
      </c>
      <c r="D32" s="121">
        <v>30000</v>
      </c>
      <c r="E32" s="121">
        <f>D32*B32</f>
        <v>180000</v>
      </c>
      <c r="F32" s="64" t="s">
        <v>273</v>
      </c>
      <c r="G32" s="31" t="s">
        <v>103</v>
      </c>
      <c r="H32" s="87">
        <v>41821</v>
      </c>
      <c r="I32" s="87">
        <v>41840</v>
      </c>
      <c r="J32" s="20"/>
    </row>
    <row r="33" spans="1:10" ht="24">
      <c r="A33" s="64" t="s">
        <v>272</v>
      </c>
      <c r="B33" s="115">
        <v>2</v>
      </c>
      <c r="C33" s="85" t="s">
        <v>498</v>
      </c>
      <c r="D33" s="121">
        <v>50000</v>
      </c>
      <c r="E33" s="121">
        <f>D33*B33</f>
        <v>100000</v>
      </c>
      <c r="F33" s="64" t="s">
        <v>273</v>
      </c>
      <c r="G33" s="152" t="s">
        <v>276</v>
      </c>
      <c r="H33" s="87">
        <v>41821</v>
      </c>
      <c r="I33" s="87">
        <v>41840</v>
      </c>
      <c r="J33" s="20"/>
    </row>
    <row r="34" spans="1:10">
      <c r="A34" s="64" t="s">
        <v>268</v>
      </c>
      <c r="B34" s="115">
        <v>3</v>
      </c>
      <c r="C34" s="85" t="s">
        <v>498</v>
      </c>
      <c r="D34" s="121">
        <v>45000</v>
      </c>
      <c r="E34" s="121">
        <f>B34*D34</f>
        <v>135000</v>
      </c>
      <c r="F34" s="64" t="s">
        <v>19</v>
      </c>
      <c r="G34" s="31" t="s">
        <v>291</v>
      </c>
      <c r="H34" s="87">
        <v>41821</v>
      </c>
      <c r="I34" s="87">
        <v>41840</v>
      </c>
      <c r="J34" s="20"/>
    </row>
    <row r="35" spans="1:10">
      <c r="A35" s="64" t="s">
        <v>268</v>
      </c>
      <c r="B35" s="115">
        <v>2</v>
      </c>
      <c r="C35" s="85" t="s">
        <v>498</v>
      </c>
      <c r="D35" s="121">
        <v>200000</v>
      </c>
      <c r="E35" s="121">
        <f>B35*D35</f>
        <v>400000</v>
      </c>
      <c r="F35" s="64" t="s">
        <v>19</v>
      </c>
      <c r="G35" s="31" t="s">
        <v>292</v>
      </c>
      <c r="H35" s="87">
        <v>41821</v>
      </c>
      <c r="I35" s="87">
        <v>41840</v>
      </c>
      <c r="J35" s="20"/>
    </row>
    <row r="36" spans="1:10">
      <c r="A36" s="64" t="s">
        <v>272</v>
      </c>
      <c r="B36" s="115">
        <v>2</v>
      </c>
      <c r="C36" s="85" t="s">
        <v>498</v>
      </c>
      <c r="D36" s="121">
        <v>50000</v>
      </c>
      <c r="E36" s="121">
        <f>B36*D36</f>
        <v>100000</v>
      </c>
      <c r="F36" s="64" t="s">
        <v>19</v>
      </c>
      <c r="G36" s="31" t="s">
        <v>94</v>
      </c>
      <c r="H36" s="87">
        <v>41821</v>
      </c>
      <c r="I36" s="87">
        <v>41840</v>
      </c>
      <c r="J36" s="20"/>
    </row>
    <row r="37" spans="1:10">
      <c r="A37" s="64" t="s">
        <v>268</v>
      </c>
      <c r="B37" s="115">
        <v>1</v>
      </c>
      <c r="C37" s="85" t="s">
        <v>498</v>
      </c>
      <c r="D37" s="121">
        <v>15000</v>
      </c>
      <c r="E37" s="121">
        <f>B37*D37</f>
        <v>15000</v>
      </c>
      <c r="F37" s="64" t="s">
        <v>19</v>
      </c>
      <c r="G37" s="31" t="s">
        <v>451</v>
      </c>
      <c r="H37" s="87">
        <v>41821</v>
      </c>
      <c r="I37" s="87">
        <v>41840</v>
      </c>
      <c r="J37" s="20"/>
    </row>
    <row r="38" spans="1:10">
      <c r="A38" s="64" t="s">
        <v>272</v>
      </c>
      <c r="B38" s="115">
        <v>1</v>
      </c>
      <c r="C38" s="85" t="s">
        <v>498</v>
      </c>
      <c r="D38" s="121">
        <v>60000</v>
      </c>
      <c r="E38" s="121">
        <f>B38*D38</f>
        <v>60000</v>
      </c>
      <c r="F38" s="64" t="s">
        <v>19</v>
      </c>
      <c r="G38" s="31" t="s">
        <v>26</v>
      </c>
      <c r="H38" s="87">
        <v>41821</v>
      </c>
      <c r="I38" s="87">
        <v>41840</v>
      </c>
      <c r="J38" s="20"/>
    </row>
    <row r="39" spans="1:10">
      <c r="B39" s="132"/>
      <c r="D39" s="136"/>
      <c r="E39" s="136"/>
      <c r="G39" s="1"/>
    </row>
  </sheetData>
  <sheetProtection password="CEDA" sheet="1" objects="1" scenarios="1"/>
  <mergeCells count="2">
    <mergeCell ref="A4:G4"/>
    <mergeCell ref="A5:G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I26"/>
  <sheetViews>
    <sheetView workbookViewId="0">
      <selection activeCell="J19" sqref="J19"/>
    </sheetView>
  </sheetViews>
  <sheetFormatPr baseColWidth="10" defaultRowHeight="15"/>
  <cols>
    <col min="1" max="1" width="13.42578125" customWidth="1"/>
    <col min="2" max="2" width="8.85546875" bestFit="1" customWidth="1"/>
    <col min="3" max="3" width="12.42578125" style="141" bestFit="1" customWidth="1"/>
    <col min="4" max="4" width="14.140625" style="141" bestFit="1" customWidth="1"/>
    <col min="5" max="5" width="26.7109375" bestFit="1" customWidth="1"/>
    <col min="6" max="6" width="22.85546875" bestFit="1" customWidth="1"/>
    <col min="7" max="7" width="20" bestFit="1" customWidth="1"/>
    <col min="8" max="8" width="16.140625" bestFit="1" customWidth="1"/>
    <col min="9" max="9" width="12.85546875" bestFit="1" customWidth="1"/>
  </cols>
  <sheetData>
    <row r="1" spans="1:9">
      <c r="A1" s="13" t="s">
        <v>56</v>
      </c>
      <c r="B1" s="14"/>
      <c r="C1" s="137"/>
      <c r="D1" s="137"/>
      <c r="E1" s="14"/>
      <c r="F1" s="14"/>
      <c r="G1" s="14"/>
      <c r="H1" s="12"/>
      <c r="I1" s="12"/>
    </row>
    <row r="2" spans="1:9">
      <c r="A2" s="13" t="s">
        <v>57</v>
      </c>
      <c r="B2" s="14"/>
      <c r="C2" s="137"/>
      <c r="D2" s="137"/>
      <c r="E2" s="14"/>
      <c r="F2" s="14"/>
      <c r="G2" s="14"/>
      <c r="H2" s="12"/>
      <c r="I2" s="12"/>
    </row>
    <row r="3" spans="1:9">
      <c r="A3" s="13"/>
      <c r="B3" s="14"/>
      <c r="C3" s="137"/>
      <c r="D3" s="137"/>
      <c r="E3" s="14"/>
      <c r="F3" s="14"/>
      <c r="G3" s="14"/>
      <c r="H3" s="12"/>
      <c r="I3" s="12"/>
    </row>
    <row r="4" spans="1:9">
      <c r="A4" s="167" t="s">
        <v>495</v>
      </c>
      <c r="B4" s="167"/>
      <c r="C4" s="167"/>
      <c r="D4" s="167"/>
      <c r="E4" s="167"/>
      <c r="F4" s="167"/>
      <c r="G4" s="167"/>
      <c r="H4" s="167"/>
      <c r="I4" s="12"/>
    </row>
    <row r="5" spans="1:9">
      <c r="A5" s="167" t="s">
        <v>494</v>
      </c>
      <c r="B5" s="167"/>
      <c r="C5" s="167"/>
      <c r="D5" s="167"/>
      <c r="E5" s="167"/>
      <c r="F5" s="167"/>
      <c r="G5" s="167"/>
      <c r="H5" s="167"/>
      <c r="I5" s="12"/>
    </row>
    <row r="6" spans="1:9">
      <c r="A6" s="15"/>
      <c r="B6" s="12"/>
      <c r="C6" s="138"/>
      <c r="D6" s="138"/>
      <c r="E6" s="12"/>
      <c r="F6" s="12"/>
      <c r="G6" s="12"/>
      <c r="H6" s="12"/>
      <c r="I6" s="12"/>
    </row>
    <row r="7" spans="1:9" ht="22.5">
      <c r="A7" s="5" t="s">
        <v>0</v>
      </c>
      <c r="B7" s="5" t="s">
        <v>452</v>
      </c>
      <c r="C7" s="139" t="s">
        <v>453</v>
      </c>
      <c r="D7" s="139" t="s">
        <v>1</v>
      </c>
      <c r="E7" s="6" t="s">
        <v>2</v>
      </c>
      <c r="F7" s="8" t="s">
        <v>4</v>
      </c>
      <c r="G7" s="16" t="s">
        <v>3</v>
      </c>
      <c r="H7" s="17" t="s">
        <v>5</v>
      </c>
    </row>
    <row r="8" spans="1:9">
      <c r="A8" s="102" t="s">
        <v>485</v>
      </c>
      <c r="B8" s="18"/>
      <c r="C8" s="140"/>
      <c r="E8" s="1"/>
      <c r="F8" s="3"/>
      <c r="G8" s="2"/>
      <c r="H8" s="4"/>
    </row>
    <row r="9" spans="1:9" ht="36">
      <c r="A9" s="30" t="s">
        <v>154</v>
      </c>
      <c r="B9" s="42">
        <v>1</v>
      </c>
      <c r="C9" s="130">
        <v>5000000</v>
      </c>
      <c r="D9" s="108">
        <v>5000000</v>
      </c>
      <c r="E9" s="32" t="s">
        <v>19</v>
      </c>
      <c r="F9" s="33" t="s">
        <v>155</v>
      </c>
      <c r="G9" s="43">
        <v>41699</v>
      </c>
      <c r="H9" s="43">
        <v>41713</v>
      </c>
    </row>
    <row r="10" spans="1:9" ht="24">
      <c r="A10" s="30" t="s">
        <v>156</v>
      </c>
      <c r="B10" s="42">
        <v>2</v>
      </c>
      <c r="C10" s="130">
        <v>750000</v>
      </c>
      <c r="D10" s="108">
        <v>1500000</v>
      </c>
      <c r="E10" s="32" t="s">
        <v>19</v>
      </c>
      <c r="F10" s="33" t="s">
        <v>155</v>
      </c>
      <c r="G10" s="43">
        <v>41699</v>
      </c>
      <c r="H10" s="43">
        <v>41713</v>
      </c>
    </row>
    <row r="11" spans="1:9">
      <c r="A11" s="30" t="s">
        <v>376</v>
      </c>
      <c r="B11" s="42">
        <v>2</v>
      </c>
      <c r="C11" s="130">
        <v>600000</v>
      </c>
      <c r="D11" s="108">
        <v>1200000</v>
      </c>
      <c r="E11" s="32" t="s">
        <v>19</v>
      </c>
      <c r="F11" s="33" t="s">
        <v>155</v>
      </c>
      <c r="G11" s="43">
        <v>41699</v>
      </c>
      <c r="H11" s="43">
        <v>41713</v>
      </c>
    </row>
    <row r="12" spans="1:9" ht="24">
      <c r="A12" s="30" t="s">
        <v>157</v>
      </c>
      <c r="B12" s="42">
        <v>1</v>
      </c>
      <c r="C12" s="130">
        <v>38000000</v>
      </c>
      <c r="D12" s="108">
        <v>38000000</v>
      </c>
      <c r="E12" s="32" t="s">
        <v>19</v>
      </c>
      <c r="F12" s="33" t="s">
        <v>155</v>
      </c>
      <c r="G12" s="43">
        <v>41690</v>
      </c>
      <c r="H12" s="43">
        <v>41713</v>
      </c>
    </row>
    <row r="13" spans="1:9" ht="24">
      <c r="A13" s="30" t="s">
        <v>158</v>
      </c>
      <c r="B13" s="42">
        <v>8</v>
      </c>
      <c r="C13" s="130">
        <v>445000</v>
      </c>
      <c r="D13" s="108">
        <v>3560000</v>
      </c>
      <c r="E13" s="32" t="s">
        <v>19</v>
      </c>
      <c r="F13" s="33" t="s">
        <v>155</v>
      </c>
      <c r="G13" s="43">
        <v>41699</v>
      </c>
      <c r="H13" s="43">
        <v>41713</v>
      </c>
    </row>
    <row r="14" spans="1:9" ht="36">
      <c r="A14" s="30" t="s">
        <v>159</v>
      </c>
      <c r="B14" s="42">
        <v>6</v>
      </c>
      <c r="C14" s="130">
        <v>310000</v>
      </c>
      <c r="D14" s="108">
        <v>1860000</v>
      </c>
      <c r="E14" s="32" t="s">
        <v>19</v>
      </c>
      <c r="F14" s="33" t="s">
        <v>155</v>
      </c>
      <c r="G14" s="43">
        <v>41699</v>
      </c>
      <c r="H14" s="43">
        <v>41713</v>
      </c>
    </row>
    <row r="15" spans="1:9" ht="36">
      <c r="A15" s="30" t="s">
        <v>211</v>
      </c>
      <c r="B15" s="42">
        <v>1</v>
      </c>
      <c r="C15" s="130">
        <v>270000</v>
      </c>
      <c r="D15" s="108">
        <v>270000</v>
      </c>
      <c r="E15" s="32" t="s">
        <v>19</v>
      </c>
      <c r="F15" s="33" t="s">
        <v>155</v>
      </c>
      <c r="G15" s="43">
        <v>41913</v>
      </c>
      <c r="H15" s="43">
        <v>41927</v>
      </c>
    </row>
    <row r="16" spans="1:9" ht="36">
      <c r="A16" s="30" t="s">
        <v>212</v>
      </c>
      <c r="B16" s="42">
        <v>1</v>
      </c>
      <c r="C16" s="130">
        <v>200000</v>
      </c>
      <c r="D16" s="108">
        <v>200000</v>
      </c>
      <c r="E16" s="32" t="s">
        <v>19</v>
      </c>
      <c r="F16" s="33" t="s">
        <v>155</v>
      </c>
      <c r="G16" s="43">
        <v>41913</v>
      </c>
      <c r="H16" s="43">
        <v>41927</v>
      </c>
    </row>
    <row r="17" spans="1:8" ht="24">
      <c r="A17" s="30" t="s">
        <v>213</v>
      </c>
      <c r="B17" s="42">
        <v>2</v>
      </c>
      <c r="C17" s="130">
        <v>130000</v>
      </c>
      <c r="D17" s="108">
        <v>260000</v>
      </c>
      <c r="E17" s="32" t="s">
        <v>19</v>
      </c>
      <c r="F17" s="33" t="s">
        <v>155</v>
      </c>
      <c r="G17" s="43">
        <v>41913</v>
      </c>
      <c r="H17" s="43">
        <v>41927</v>
      </c>
    </row>
    <row r="18" spans="1:8" ht="24">
      <c r="A18" s="30" t="s">
        <v>214</v>
      </c>
      <c r="B18" s="42">
        <v>1</v>
      </c>
      <c r="C18" s="130">
        <v>450000</v>
      </c>
      <c r="D18" s="108">
        <v>450000</v>
      </c>
      <c r="E18" s="32" t="s">
        <v>19</v>
      </c>
      <c r="F18" s="33" t="s">
        <v>155</v>
      </c>
      <c r="G18" s="43">
        <v>41913</v>
      </c>
      <c r="H18" s="43">
        <v>41927</v>
      </c>
    </row>
    <row r="19" spans="1:8" ht="24">
      <c r="A19" s="30" t="s">
        <v>215</v>
      </c>
      <c r="B19" s="42">
        <v>2</v>
      </c>
      <c r="C19" s="130">
        <v>100000</v>
      </c>
      <c r="D19" s="108">
        <v>200000</v>
      </c>
      <c r="E19" s="32" t="s">
        <v>19</v>
      </c>
      <c r="F19" s="33" t="s">
        <v>155</v>
      </c>
      <c r="G19" s="43">
        <v>41913</v>
      </c>
      <c r="H19" s="43">
        <v>41927</v>
      </c>
    </row>
    <row r="20" spans="1:8" ht="60.75">
      <c r="A20" s="30" t="s">
        <v>216</v>
      </c>
      <c r="B20" s="42">
        <v>3</v>
      </c>
      <c r="C20" s="130">
        <v>80000</v>
      </c>
      <c r="D20" s="108">
        <v>240000</v>
      </c>
      <c r="E20" s="32" t="s">
        <v>19</v>
      </c>
      <c r="F20" s="33" t="s">
        <v>155</v>
      </c>
      <c r="G20" s="41" t="s">
        <v>487</v>
      </c>
      <c r="H20" s="38" t="s">
        <v>488</v>
      </c>
    </row>
    <row r="21" spans="1:8" ht="60.75">
      <c r="A21" s="30" t="s">
        <v>217</v>
      </c>
      <c r="B21" s="42">
        <v>2</v>
      </c>
      <c r="C21" s="130">
        <v>130000</v>
      </c>
      <c r="D21" s="108">
        <v>260000</v>
      </c>
      <c r="E21" s="32" t="s">
        <v>19</v>
      </c>
      <c r="F21" s="33" t="s">
        <v>155</v>
      </c>
      <c r="G21" s="41" t="s">
        <v>487</v>
      </c>
      <c r="H21" s="38" t="s">
        <v>488</v>
      </c>
    </row>
    <row r="22" spans="1:8" ht="60.75">
      <c r="A22" s="30" t="s">
        <v>218</v>
      </c>
      <c r="B22" s="42">
        <v>1</v>
      </c>
      <c r="C22" s="130">
        <v>4000000</v>
      </c>
      <c r="D22" s="108">
        <v>4000000</v>
      </c>
      <c r="E22" s="32" t="s">
        <v>19</v>
      </c>
      <c r="F22" s="33" t="s">
        <v>155</v>
      </c>
      <c r="G22" s="41" t="s">
        <v>487</v>
      </c>
      <c r="H22" s="38" t="s">
        <v>488</v>
      </c>
    </row>
    <row r="23" spans="1:8" ht="48">
      <c r="A23" s="30" t="s">
        <v>233</v>
      </c>
      <c r="B23" s="42">
        <v>15</v>
      </c>
      <c r="C23" s="130">
        <v>138000</v>
      </c>
      <c r="D23" s="108">
        <v>2070000</v>
      </c>
      <c r="E23" s="32" t="s">
        <v>46</v>
      </c>
      <c r="F23" s="33" t="s">
        <v>234</v>
      </c>
      <c r="G23" s="43">
        <v>41690</v>
      </c>
      <c r="H23" s="43">
        <v>41713</v>
      </c>
    </row>
    <row r="24" spans="1:8" ht="60.75">
      <c r="A24" s="30" t="s">
        <v>216</v>
      </c>
      <c r="B24" s="42">
        <v>4</v>
      </c>
      <c r="C24" s="130">
        <v>80000</v>
      </c>
      <c r="D24" s="108">
        <v>320000</v>
      </c>
      <c r="E24" s="32" t="s">
        <v>46</v>
      </c>
      <c r="F24" s="33" t="s">
        <v>234</v>
      </c>
      <c r="G24" s="41" t="s">
        <v>487</v>
      </c>
      <c r="H24" s="38" t="s">
        <v>488</v>
      </c>
    </row>
    <row r="25" spans="1:8">
      <c r="A25" s="30" t="s">
        <v>376</v>
      </c>
      <c r="B25" s="42">
        <v>2</v>
      </c>
      <c r="C25" s="130">
        <v>250000</v>
      </c>
      <c r="D25" s="108">
        <v>500000</v>
      </c>
      <c r="E25" s="32" t="s">
        <v>140</v>
      </c>
      <c r="F25" s="33" t="s">
        <v>141</v>
      </c>
      <c r="G25" s="43">
        <v>41699</v>
      </c>
      <c r="H25" s="43">
        <v>41713</v>
      </c>
    </row>
    <row r="26" spans="1:8" ht="24">
      <c r="A26" s="30" t="s">
        <v>486</v>
      </c>
      <c r="B26" s="58">
        <v>5</v>
      </c>
      <c r="C26" s="110">
        <v>10000</v>
      </c>
      <c r="D26" s="108">
        <v>50000</v>
      </c>
      <c r="E26" s="32" t="s">
        <v>140</v>
      </c>
      <c r="F26" s="33" t="s">
        <v>141</v>
      </c>
      <c r="G26" s="43">
        <v>41699</v>
      </c>
      <c r="H26" s="43">
        <v>41713</v>
      </c>
    </row>
  </sheetData>
  <sheetProtection password="CEDA" sheet="1" objects="1" scenarios="1"/>
  <autoFilter ref="A7:H26"/>
  <mergeCells count="2">
    <mergeCell ref="A4:H4"/>
    <mergeCell ref="A5:H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27" sqref="C27"/>
    </sheetView>
  </sheetViews>
  <sheetFormatPr baseColWidth="10" defaultRowHeight="15"/>
  <cols>
    <col min="1" max="1" width="19.85546875" customWidth="1"/>
    <col min="2" max="2" width="8.85546875" bestFit="1" customWidth="1"/>
    <col min="3" max="3" width="11.7109375" bestFit="1" customWidth="1"/>
    <col min="4" max="4" width="13" bestFit="1" customWidth="1"/>
    <col min="5" max="5" width="29.140625" bestFit="1" customWidth="1"/>
    <col min="6" max="6" width="18.28515625" style="1" bestFit="1" customWidth="1"/>
    <col min="7" max="7" width="13.7109375" customWidth="1"/>
    <col min="8" max="8" width="8.42578125" bestFit="1" customWidth="1"/>
  </cols>
  <sheetData>
    <row r="1" spans="1:9" ht="15.75">
      <c r="A1" s="98" t="s">
        <v>56</v>
      </c>
      <c r="B1" s="84"/>
      <c r="C1" s="84"/>
      <c r="D1" s="84"/>
      <c r="E1" s="84"/>
      <c r="F1" s="84"/>
      <c r="G1" s="84"/>
      <c r="H1" s="86"/>
      <c r="I1" s="12"/>
    </row>
    <row r="2" spans="1:9" ht="15.75">
      <c r="A2" s="98" t="s">
        <v>57</v>
      </c>
      <c r="B2" s="84"/>
      <c r="C2" s="84"/>
      <c r="D2" s="84"/>
      <c r="E2" s="84"/>
      <c r="F2" s="84"/>
      <c r="G2" s="84"/>
      <c r="H2" s="86"/>
      <c r="I2" s="12"/>
    </row>
    <row r="3" spans="1:9" ht="15.75">
      <c r="A3" s="98"/>
      <c r="B3" s="84"/>
      <c r="C3" s="84"/>
      <c r="D3" s="84"/>
      <c r="E3" s="84"/>
      <c r="F3" s="84"/>
      <c r="G3" s="84"/>
      <c r="H3" s="86"/>
      <c r="I3" s="12"/>
    </row>
    <row r="4" spans="1:9" ht="15.75">
      <c r="A4" s="165" t="s">
        <v>510</v>
      </c>
      <c r="B4" s="165"/>
      <c r="C4" s="165"/>
      <c r="D4" s="165"/>
      <c r="E4" s="165"/>
      <c r="F4" s="165"/>
      <c r="G4" s="165"/>
      <c r="H4" s="165"/>
      <c r="I4" s="12"/>
    </row>
    <row r="5" spans="1:9" ht="15.75">
      <c r="A5" s="165" t="s">
        <v>511</v>
      </c>
      <c r="B5" s="165"/>
      <c r="C5" s="165"/>
      <c r="D5" s="165"/>
      <c r="E5" s="165"/>
      <c r="F5" s="165"/>
      <c r="G5" s="165"/>
      <c r="H5" s="165"/>
      <c r="I5" s="12"/>
    </row>
    <row r="6" spans="1:9" ht="15.75">
      <c r="A6" s="68"/>
      <c r="B6" s="86"/>
      <c r="C6" s="86"/>
      <c r="D6" s="86"/>
      <c r="E6" s="86"/>
      <c r="F6" s="86"/>
      <c r="G6" s="86"/>
      <c r="H6" s="86"/>
      <c r="I6" s="12"/>
    </row>
    <row r="7" spans="1:9" ht="36">
      <c r="A7" s="22" t="s">
        <v>0</v>
      </c>
      <c r="B7" s="22" t="s">
        <v>452</v>
      </c>
      <c r="C7" s="22" t="s">
        <v>492</v>
      </c>
      <c r="D7" s="22" t="s">
        <v>1</v>
      </c>
      <c r="E7" s="23" t="s">
        <v>2</v>
      </c>
      <c r="F7" s="24" t="s">
        <v>4</v>
      </c>
      <c r="G7" s="25" t="s">
        <v>3</v>
      </c>
      <c r="H7" s="24" t="s">
        <v>5</v>
      </c>
    </row>
    <row r="8" spans="1:9" ht="45" customHeight="1">
      <c r="A8" s="168" t="s">
        <v>165</v>
      </c>
      <c r="B8" s="169"/>
      <c r="C8" s="103"/>
      <c r="D8" s="58"/>
      <c r="E8" s="58"/>
      <c r="F8" s="144"/>
      <c r="G8" s="59"/>
      <c r="H8" s="56"/>
    </row>
    <row r="9" spans="1:9">
      <c r="A9" s="30" t="s">
        <v>166</v>
      </c>
      <c r="B9" s="42">
        <v>1</v>
      </c>
      <c r="C9" s="130">
        <f>D9/B9</f>
        <v>300000</v>
      </c>
      <c r="D9" s="108">
        <v>300000</v>
      </c>
      <c r="E9" s="32" t="s">
        <v>19</v>
      </c>
      <c r="F9" s="42" t="s">
        <v>28</v>
      </c>
      <c r="G9" s="34">
        <v>41850</v>
      </c>
      <c r="H9" s="34">
        <v>41866</v>
      </c>
    </row>
    <row r="10" spans="1:9" ht="24">
      <c r="A10" s="30" t="s">
        <v>166</v>
      </c>
      <c r="B10" s="42">
        <v>2</v>
      </c>
      <c r="C10" s="130">
        <f>D10/B10</f>
        <v>100000</v>
      </c>
      <c r="D10" s="108">
        <v>200000</v>
      </c>
      <c r="E10" s="32" t="s">
        <v>230</v>
      </c>
      <c r="F10" s="42" t="s">
        <v>227</v>
      </c>
      <c r="G10" s="34">
        <v>41850</v>
      </c>
      <c r="H10" s="34">
        <v>41866</v>
      </c>
    </row>
    <row r="11" spans="1:9">
      <c r="A11" s="30" t="s">
        <v>235</v>
      </c>
      <c r="B11" s="42">
        <v>4</v>
      </c>
      <c r="C11" s="130">
        <f>D11/B11</f>
        <v>80000</v>
      </c>
      <c r="D11" s="108">
        <v>320000</v>
      </c>
      <c r="E11" s="32" t="s">
        <v>46</v>
      </c>
      <c r="F11" s="42" t="s">
        <v>236</v>
      </c>
      <c r="G11" s="34">
        <v>41850</v>
      </c>
      <c r="H11" s="34">
        <v>41866</v>
      </c>
    </row>
    <row r="12" spans="1:9">
      <c r="A12" s="30" t="s">
        <v>235</v>
      </c>
      <c r="B12" s="42">
        <v>6</v>
      </c>
      <c r="C12" s="130">
        <f>D12/B12</f>
        <v>150000</v>
      </c>
      <c r="D12" s="108">
        <v>900000</v>
      </c>
      <c r="E12" s="32" t="s">
        <v>46</v>
      </c>
      <c r="F12" s="42" t="s">
        <v>8</v>
      </c>
      <c r="G12" s="34">
        <v>41850</v>
      </c>
      <c r="H12" s="34">
        <v>41866</v>
      </c>
    </row>
    <row r="13" spans="1:9">
      <c r="A13" s="30" t="s">
        <v>166</v>
      </c>
      <c r="B13" s="42">
        <v>1</v>
      </c>
      <c r="C13" s="130">
        <f>D13/B13</f>
        <v>115000</v>
      </c>
      <c r="D13" s="108">
        <v>115000</v>
      </c>
      <c r="E13" s="32" t="s">
        <v>46</v>
      </c>
      <c r="F13" s="42" t="s">
        <v>75</v>
      </c>
      <c r="G13" s="34">
        <v>41850</v>
      </c>
      <c r="H13" s="34">
        <v>41866</v>
      </c>
    </row>
  </sheetData>
  <sheetProtection password="CEDA" sheet="1" objects="1" scenarios="1"/>
  <mergeCells count="3">
    <mergeCell ref="A8:B8"/>
    <mergeCell ref="A4:H4"/>
    <mergeCell ref="A5:H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MATRIZ GENERAL</vt:lpstr>
      <vt:lpstr>5.01.04 MOBILIARIO DE OFICINA</vt:lpstr>
      <vt:lpstr>5.01.04 EQUIPO DE OFICINA</vt:lpstr>
      <vt:lpstr>5.01.03 CENTRALES Y TELEFONOS</vt:lpstr>
      <vt:lpstr>5.01.03 EQUIPO DE COMUNICACION</vt:lpstr>
      <vt:lpstr>5.01.99 LINEA BLANCA</vt:lpstr>
      <vt:lpstr>5.01.05 EQUIPO COMPUTO</vt:lpstr>
      <vt:lpstr>5.01.07 PIZARRAS</vt:lpstr>
      <vt:lpstr>'5.01.03 CENTRALES Y TELEFONOS'!Títulos_a_imprimir</vt:lpstr>
      <vt:lpstr>'5.01.03 EQUIPO DE COMUNICACION'!Títulos_a_imprimir</vt:lpstr>
      <vt:lpstr>'5.01.04 EQUIPO DE OFICINA'!Títulos_a_imprimir</vt:lpstr>
      <vt:lpstr>'5.01.04 MOBILIARIO DE OFICINA'!Títulos_a_imprimir</vt:lpstr>
      <vt:lpstr>'5.01.05 EQUIPO COMPUTO'!Títulos_a_imprimir</vt:lpstr>
      <vt:lpstr>'MATRIZ GENERAL'!Títulos_a_imprimir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ralvarado</dc:creator>
  <cp:lastModifiedBy>lzeledon</cp:lastModifiedBy>
  <cp:lastPrinted>2014-01-30T15:28:37Z</cp:lastPrinted>
  <dcterms:created xsi:type="dcterms:W3CDTF">2014-01-08T18:18:25Z</dcterms:created>
  <dcterms:modified xsi:type="dcterms:W3CDTF">2014-01-31T19:46:01Z</dcterms:modified>
</cp:coreProperties>
</file>